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295" activeTab="0"/>
  </bookViews>
  <sheets>
    <sheet name="Arkusz1" sheetId="1" r:id="rId1"/>
    <sheet name="RPP" sheetId="2" r:id="rId2"/>
  </sheets>
  <definedNames>
    <definedName name="_Toc394305169" localSheetId="0">'Arkusz1'!$C$2</definedName>
    <definedName name="_Toc394305170" localSheetId="0">'Arkusz1'!$C$32</definedName>
  </definedNames>
  <calcPr fullCalcOnLoad="1"/>
</workbook>
</file>

<file path=xl/sharedStrings.xml><?xml version="1.0" encoding="utf-8"?>
<sst xmlns="http://schemas.openxmlformats.org/spreadsheetml/2006/main" count="170" uniqueCount="120">
  <si>
    <t>Bilans przedstawia zasoby przedsiębiorstwa oraz źródła ich finansowania. Format wymaganego bilansu jest uproszczony. Aktywa muszą równać się pasywom.</t>
  </si>
  <si>
    <t>Aktywa</t>
  </si>
  <si>
    <t>Bilans otwarcia</t>
  </si>
  <si>
    <t>MAJĄTEK TRWAŁY (A do G):</t>
  </si>
  <si>
    <t>A/ wartości niematerialne i prawne</t>
  </si>
  <si>
    <t>B/ grunty</t>
  </si>
  <si>
    <t>C/ budynki i budowle</t>
  </si>
  <si>
    <t>D/ maszyny i urządzenia</t>
  </si>
  <si>
    <t>E/ inwestycje rozpoczęte</t>
  </si>
  <si>
    <t>F/ długoterminowe papiery wartościowe</t>
  </si>
  <si>
    <t>G/ pozostały majątek trwały</t>
  </si>
  <si>
    <t>MAJĄTEK OBROTOWY (H do K):</t>
  </si>
  <si>
    <t>H/ należności i roszczenia</t>
  </si>
  <si>
    <t>I/ zapasy</t>
  </si>
  <si>
    <t>J/ środki pieniężne</t>
  </si>
  <si>
    <t>K/ pozostały majątek obrotowy</t>
  </si>
  <si>
    <r>
      <t>AKTYWA RAZEM (MAJ</t>
    </r>
    <r>
      <rPr>
        <sz val="9"/>
        <color indexed="8"/>
        <rFont val="Arial"/>
        <family val="2"/>
      </rPr>
      <t>Ą</t>
    </r>
    <r>
      <rPr>
        <b/>
        <sz val="9"/>
        <color indexed="8"/>
        <rFont val="Arial"/>
        <family val="2"/>
      </rPr>
      <t>TEK TRWAŁY I OBROTOWY)</t>
    </r>
  </si>
  <si>
    <t>Pasywa</t>
  </si>
  <si>
    <t>PASYWA DŁUGOTERMINOWE (L do N)</t>
  </si>
  <si>
    <t>L/ fundusze własne</t>
  </si>
  <si>
    <t>M/   zobowiązania    długoterminowe    (bez    kredytów    i pożyczek)</t>
  </si>
  <si>
    <t>N/ kredyty i pożyczki długoterminowe</t>
  </si>
  <si>
    <t>PASYWA KRÓTKOTERMINOWE (O do R)</t>
  </si>
  <si>
    <t>O/   zobowiązania    krótkoterminowe    (bez    kredytów   i pożyczek)</t>
  </si>
  <si>
    <t>P/ kredyty i pożyczki krótkoterminowe</t>
  </si>
  <si>
    <t>R/ pozostałe pasywa</t>
  </si>
  <si>
    <t>PASYWA RAZEM (DŁUGO I KRÓTKOTERMINOWE):</t>
  </si>
  <si>
    <t>Rachunek ten dostarcza informacji, jak dochodowe jest przedsiębiorstwo. Należy przedstawić rzetelne dane.</t>
  </si>
  <si>
    <t>Pozycja</t>
  </si>
  <si>
    <t>PRZYCHODY (brutto)</t>
  </si>
  <si>
    <t>1.1. z działalności handlowej</t>
  </si>
  <si>
    <t>1.2. z działalności produkcyjnej</t>
  </si>
  <si>
    <t>1.3. z działalności usługowej</t>
  </si>
  <si>
    <t>1.4. spłaty należności</t>
  </si>
  <si>
    <t>1.5. inne</t>
  </si>
  <si>
    <t>1. RAZEM PRZYCHODY</t>
  </si>
  <si>
    <t>KOSZTY (brutto)</t>
  </si>
  <si>
    <t>2.1 zakupy towarów</t>
  </si>
  <si>
    <t>2.2 zakupy surowców/ materiałów</t>
  </si>
  <si>
    <t>2.3 wynagrodzenie pracowników</t>
  </si>
  <si>
    <t>2.4 narzuty na wynagrodzenia</t>
  </si>
  <si>
    <t>2.5 czynsz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</si>
  <si>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</si>
  <si>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</si>
  <si>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</si>
  <si>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</si>
  <si>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</si>
  <si>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</si>
  <si>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2.12 koszty administracyjne i telekom.</t>
  </si>
  <si>
    <t>2.13 leasing</t>
  </si>
  <si>
    <t>2.14 inne koszty</t>
  </si>
  <si>
    <t>2.15 odsetki od kredytów</t>
  </si>
  <si>
    <t>2.16 amortyzacja</t>
  </si>
  <si>
    <t>2. RAZEM KOSZTY</t>
  </si>
  <si>
    <t>3. Zmiany stanu produktów (+/-)</t>
  </si>
  <si>
    <t>4. KOSZTY UZYSKANIA PRZYCHODÓW</t>
  </si>
  <si>
    <r>
      <t>5. ZUS wła</t>
    </r>
    <r>
      <rPr>
        <sz val="9"/>
        <color indexed="8"/>
        <rFont val="Arial"/>
        <family val="2"/>
      </rPr>
      <t>ś</t>
    </r>
    <r>
      <rPr>
        <b/>
        <sz val="9"/>
        <color indexed="8"/>
        <rFont val="Arial"/>
        <family val="2"/>
      </rPr>
      <t>ciciela</t>
    </r>
  </si>
  <si>
    <t>6. ZYSK BRUTTO (1-4-5)</t>
  </si>
  <si>
    <t>7. PODATEK DOCHODOWY</t>
  </si>
  <si>
    <t>8. ZYSK NETTO (6-7)</t>
  </si>
  <si>
    <t>środki trwałe</t>
  </si>
  <si>
    <t>amortyzacja miesięczna (3 letni okres amortyzacji)</t>
  </si>
  <si>
    <t>.</t>
  </si>
  <si>
    <t>zysk pozostający w firmie (40%)</t>
  </si>
  <si>
    <t>31.12.2020</t>
  </si>
  <si>
    <t>% amortyzacji rocznej</t>
  </si>
  <si>
    <t>ilość lat umorzenia</t>
  </si>
  <si>
    <t>Założenia koszty operacyjne</t>
  </si>
  <si>
    <t>wsparcie pomostowe</t>
  </si>
  <si>
    <t>zł/miesiąc</t>
  </si>
  <si>
    <t>Założenia przychody</t>
  </si>
  <si>
    <t>szt. na miesiąc</t>
  </si>
  <si>
    <t>przychód miesięczny</t>
  </si>
  <si>
    <t xml:space="preserve">RACHUNEK PRZEPŁYWÓW PIENIĘŻNYCH </t>
  </si>
  <si>
    <t>Wyszczególnienie</t>
  </si>
  <si>
    <t>J. m.</t>
  </si>
  <si>
    <t>A. Przepływy środków pieniężnych z działalności operacyjnej</t>
  </si>
  <si>
    <t>I. Zysk (strata) netto</t>
  </si>
  <si>
    <t>PLN</t>
  </si>
  <si>
    <t>II. Korekty razem (1+2+3+4+5+6+7)</t>
  </si>
  <si>
    <t>1. Amortyzacja</t>
  </si>
  <si>
    <t>2. Zmiana stanu rezerw</t>
  </si>
  <si>
    <t>3. Zmiana stanu zapasów</t>
  </si>
  <si>
    <t>4. Zmiana stanu należności</t>
  </si>
  <si>
    <t>5. Zmiana stanu zobowiązań krótkoterminowych, z wyjątkiem pożyczek i kredytów</t>
  </si>
  <si>
    <t>6. Zmiana stanu rozliczeń międzyokresowych</t>
  </si>
  <si>
    <t>7. Inne korekty</t>
  </si>
  <si>
    <t>III. Przepływy pieniężne netto z działalności operacyjnej (I+/-II)</t>
  </si>
  <si>
    <t>B. Przepływy środków pieniężnych z działalności inwestycyjnej</t>
  </si>
  <si>
    <t>I. Wpływy</t>
  </si>
  <si>
    <t>1. Sprzedaż składników majątku trwałego</t>
  </si>
  <si>
    <t>2. Pozostałe</t>
  </si>
  <si>
    <t>II. Wydatki</t>
  </si>
  <si>
    <t>1. Nabycie składników majątku trwałego</t>
  </si>
  <si>
    <t>III. Przepływy pieniężne netto z działalności inwestycyjnej (I-II)</t>
  </si>
  <si>
    <t>C. Przepływy środków pieniężnych z działalności finansowej</t>
  </si>
  <si>
    <t>1. Zaciągnięcie kredytów i pożyczek</t>
  </si>
  <si>
    <t>2. Dotacje</t>
  </si>
  <si>
    <t>4. Pozostałe</t>
  </si>
  <si>
    <t>1. Spłaty kredytów i pożyczek</t>
  </si>
  <si>
    <t>2. Wypłaty na rzecz właścicieli</t>
  </si>
  <si>
    <t>3. Pozostałe</t>
  </si>
  <si>
    <t>III. Przepływy pieniężne netto z działalności finansowej (I-II)</t>
  </si>
  <si>
    <t>D. Przepływy pieniężne netto razem (A.III+/-B.III+/-C.III)</t>
  </si>
  <si>
    <t>E. Bilansowa zmiana stanu środków pieniężnych</t>
  </si>
  <si>
    <t>F. Środki pieniężne na początek okresu</t>
  </si>
  <si>
    <t>G. Środki pieniężne na koniec okresu  (F+/-D)</t>
  </si>
  <si>
    <t xml:space="preserve">3. Wkład własny i wpłaty </t>
  </si>
  <si>
    <t>Nazwa przychodu</t>
  </si>
  <si>
    <t>SUMA PRZYCHODY</t>
  </si>
  <si>
    <t>5. ZUS właściciela</t>
  </si>
  <si>
    <t>Pozycja kosztowa w RZiS</t>
  </si>
  <si>
    <t>średnia cena za 1 szt.</t>
  </si>
  <si>
    <t>Środki pieniężne na początek działalności (wkład własny)</t>
  </si>
  <si>
    <t>wiersz kontrolny</t>
  </si>
  <si>
    <t>E-2 Uproszczony bilans</t>
  </si>
  <si>
    <t>Rachunek zysków i strat</t>
  </si>
  <si>
    <t>31.12.2021</t>
  </si>
  <si>
    <t>przez 6 miesięcy po 1000 zł/miesiąc</t>
  </si>
  <si>
    <t>31.12.2022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</si>
</sst>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9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1" fillId="33" borderId="10" xfId="0" applyFont="1" applyFill="1" applyBorder="1" applyAlignment="1">
      <alignment vertical="top" wrapText="1"/>
    </xf>
    <xf numFmtId="0" fontId="34" fillId="33" borderId="11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horizontal="center" vertical="top" wrapText="1"/>
    </xf>
    <xf numFmtId="0" fontId="52" fillId="34" borderId="13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4" fontId="54" fillId="34" borderId="12" xfId="0" applyNumberFormat="1" applyFont="1" applyFill="1" applyBorder="1" applyAlignment="1">
      <alignment vertical="top" wrapText="1"/>
    </xf>
    <xf numFmtId="4" fontId="54" fillId="34" borderId="12" xfId="0" applyNumberFormat="1" applyFont="1" applyFill="1" applyBorder="1" applyAlignment="1">
      <alignment horizontal="right" vertical="top" wrapText="1"/>
    </xf>
    <xf numFmtId="0" fontId="52" fillId="34" borderId="14" xfId="0" applyFont="1" applyFill="1" applyBorder="1" applyAlignment="1">
      <alignment vertical="top" wrapText="1"/>
    </xf>
    <xf numFmtId="0" fontId="52" fillId="34" borderId="0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vertical="top" wrapText="1"/>
    </xf>
    <xf numFmtId="0" fontId="52" fillId="34" borderId="12" xfId="0" applyFont="1" applyFill="1" applyBorder="1" applyAlignment="1">
      <alignment vertical="top" wrapText="1"/>
    </xf>
    <xf numFmtId="0" fontId="52" fillId="7" borderId="17" xfId="0" applyFont="1" applyFill="1" applyBorder="1" applyAlignment="1">
      <alignment vertical="top" wrapText="1"/>
    </xf>
    <xf numFmtId="0" fontId="52" fillId="7" borderId="18" xfId="0" applyFont="1" applyFill="1" applyBorder="1" applyAlignment="1">
      <alignment vertical="top" wrapText="1"/>
    </xf>
    <xf numFmtId="4" fontId="52" fillId="7" borderId="18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11" fillId="0" borderId="19" xfId="0" applyFont="1" applyFill="1" applyBorder="1" applyAlignment="1">
      <alignment vertical="center" wrapText="1"/>
    </xf>
    <xf numFmtId="4" fontId="11" fillId="0" borderId="19" xfId="0" applyNumberFormat="1" applyFont="1" applyFill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6" fillId="0" borderId="19" xfId="0" applyFont="1" applyBorder="1" applyAlignment="1">
      <alignment/>
    </xf>
    <xf numFmtId="4" fontId="56" fillId="0" borderId="19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/>
    </xf>
    <xf numFmtId="4" fontId="54" fillId="5" borderId="12" xfId="0" applyNumberFormat="1" applyFont="1" applyFill="1" applyBorder="1" applyAlignment="1">
      <alignment horizontal="right" vertical="top" wrapText="1"/>
    </xf>
    <xf numFmtId="4" fontId="54" fillId="5" borderId="12" xfId="0" applyNumberFormat="1" applyFont="1" applyFill="1" applyBorder="1" applyAlignment="1">
      <alignment vertical="top" wrapText="1"/>
    </xf>
    <xf numFmtId="0" fontId="16" fillId="35" borderId="0" xfId="51" applyFont="1" applyFill="1">
      <alignment/>
      <protection/>
    </xf>
    <xf numFmtId="0" fontId="15" fillId="35" borderId="0" xfId="51" applyFont="1" applyFill="1" applyBorder="1" applyAlignment="1">
      <alignment horizontal="left" vertical="center"/>
      <protection/>
    </xf>
    <xf numFmtId="0" fontId="16" fillId="35" borderId="0" xfId="51" applyFont="1" applyFill="1" applyAlignment="1">
      <alignment horizontal="center" vertical="center"/>
      <protection/>
    </xf>
    <xf numFmtId="0" fontId="15" fillId="35" borderId="19" xfId="51" applyFont="1" applyFill="1" applyBorder="1" applyAlignment="1">
      <alignment horizontal="center"/>
      <protection/>
    </xf>
    <xf numFmtId="0" fontId="15" fillId="35" borderId="19" xfId="51" applyFont="1" applyFill="1" applyBorder="1" applyAlignment="1">
      <alignment horizontal="center" vertical="center"/>
      <protection/>
    </xf>
    <xf numFmtId="0" fontId="57" fillId="36" borderId="19" xfId="51" applyFont="1" applyFill="1" applyBorder="1">
      <alignment/>
      <protection/>
    </xf>
    <xf numFmtId="0" fontId="57" fillId="36" borderId="19" xfId="51" applyFont="1" applyFill="1" applyBorder="1" applyAlignment="1">
      <alignment horizontal="center"/>
      <protection/>
    </xf>
    <xf numFmtId="0" fontId="15" fillId="35" borderId="19" xfId="51" applyFont="1" applyFill="1" applyBorder="1">
      <alignment/>
      <protection/>
    </xf>
    <xf numFmtId="0" fontId="16" fillId="35" borderId="19" xfId="51" applyFont="1" applyFill="1" applyBorder="1">
      <alignment/>
      <protection/>
    </xf>
    <xf numFmtId="0" fontId="16" fillId="35" borderId="19" xfId="51" applyFont="1" applyFill="1" applyBorder="1" applyAlignment="1">
      <alignment horizontal="center"/>
      <protection/>
    </xf>
    <xf numFmtId="0" fontId="16" fillId="35" borderId="19" xfId="51" applyFont="1" applyFill="1" applyBorder="1" applyAlignment="1">
      <alignment wrapText="1"/>
      <protection/>
    </xf>
    <xf numFmtId="0" fontId="16" fillId="35" borderId="19" xfId="51" applyFont="1" applyFill="1" applyBorder="1" applyAlignment="1">
      <alignment horizontal="left" vertical="top" wrapText="1"/>
      <protection/>
    </xf>
    <xf numFmtId="4" fontId="15" fillId="35" borderId="19" xfId="51" applyNumberFormat="1" applyFont="1" applyFill="1" applyBorder="1" applyAlignment="1">
      <alignment horizontal="center" vertical="center"/>
      <protection/>
    </xf>
    <xf numFmtId="4" fontId="16" fillId="35" borderId="19" xfId="51" applyNumberFormat="1" applyFont="1" applyFill="1" applyBorder="1" applyAlignment="1">
      <alignment horizontal="center" vertical="center"/>
      <protection/>
    </xf>
    <xf numFmtId="164" fontId="57" fillId="0" borderId="20" xfId="51" applyNumberFormat="1" applyFont="1" applyFill="1" applyBorder="1" applyAlignment="1" applyProtection="1">
      <alignment horizontal="center" vertical="center"/>
      <protection hidden="1"/>
    </xf>
    <xf numFmtId="164" fontId="57" fillId="0" borderId="21" xfId="51" applyNumberFormat="1" applyFont="1" applyFill="1" applyBorder="1" applyAlignment="1" applyProtection="1">
      <alignment horizontal="center" vertical="center"/>
      <protection hidden="1"/>
    </xf>
    <xf numFmtId="4" fontId="57" fillId="0" borderId="20" xfId="51" applyNumberFormat="1" applyFont="1" applyFill="1" applyBorder="1" applyAlignment="1">
      <alignment horizontal="center" vertical="center"/>
      <protection/>
    </xf>
    <xf numFmtId="4" fontId="57" fillId="0" borderId="21" xfId="51" applyNumberFormat="1" applyFont="1" applyFill="1" applyBorder="1" applyAlignment="1">
      <alignment horizontal="center" vertical="center"/>
      <protection/>
    </xf>
    <xf numFmtId="0" fontId="58" fillId="35" borderId="19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9" fillId="35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59" fillId="35" borderId="0" xfId="0" applyFont="1" applyFill="1" applyBorder="1" applyAlignment="1">
      <alignment horizontal="center"/>
    </xf>
    <xf numFmtId="0" fontId="56" fillId="0" borderId="19" xfId="0" applyFont="1" applyFill="1" applyBorder="1" applyAlignment="1">
      <alignment/>
    </xf>
    <xf numFmtId="4" fontId="0" fillId="37" borderId="19" xfId="0" applyNumberFormat="1" applyFill="1" applyBorder="1" applyAlignment="1">
      <alignment/>
    </xf>
    <xf numFmtId="4" fontId="56" fillId="37" borderId="19" xfId="0" applyNumberFormat="1" applyFont="1" applyFill="1" applyBorder="1" applyAlignment="1">
      <alignment horizontal="center" vertical="center"/>
    </xf>
    <xf numFmtId="0" fontId="56" fillId="37" borderId="19" xfId="0" applyFont="1" applyFill="1" applyBorder="1" applyAlignment="1">
      <alignment/>
    </xf>
    <xf numFmtId="2" fontId="0" fillId="37" borderId="19" xfId="0" applyNumberFormat="1" applyFill="1" applyBorder="1" applyAlignment="1">
      <alignment/>
    </xf>
    <xf numFmtId="14" fontId="52" fillId="33" borderId="12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60" fillId="34" borderId="23" xfId="0" applyFont="1" applyFill="1" applyBorder="1" applyAlignment="1">
      <alignment vertical="top" wrapText="1"/>
    </xf>
    <xf numFmtId="0" fontId="60" fillId="34" borderId="24" xfId="0" applyFont="1" applyFill="1" applyBorder="1" applyAlignment="1">
      <alignment vertical="top" wrapText="1"/>
    </xf>
    <xf numFmtId="0" fontId="60" fillId="34" borderId="25" xfId="0" applyFont="1" applyFill="1" applyBorder="1" applyAlignment="1">
      <alignment vertical="top" wrapText="1"/>
    </xf>
    <xf numFmtId="4" fontId="54" fillId="34" borderId="23" xfId="0" applyNumberFormat="1" applyFont="1" applyFill="1" applyBorder="1" applyAlignment="1">
      <alignment horizontal="right" vertical="top" wrapText="1"/>
    </xf>
    <xf numFmtId="4" fontId="54" fillId="34" borderId="25" xfId="0" applyNumberFormat="1" applyFont="1" applyFill="1" applyBorder="1" applyAlignment="1">
      <alignment horizontal="right" vertical="top" wrapText="1"/>
    </xf>
    <xf numFmtId="0" fontId="51" fillId="33" borderId="23" xfId="0" applyFont="1" applyFill="1" applyBorder="1" applyAlignment="1">
      <alignment wrapText="1"/>
    </xf>
    <xf numFmtId="0" fontId="51" fillId="33" borderId="24" xfId="0" applyFont="1" applyFill="1" applyBorder="1" applyAlignment="1">
      <alignment wrapText="1"/>
    </xf>
    <xf numFmtId="0" fontId="51" fillId="33" borderId="25" xfId="0" applyFont="1" applyFill="1" applyBorder="1" applyAlignment="1">
      <alignment wrapText="1"/>
    </xf>
    <xf numFmtId="0" fontId="34" fillId="33" borderId="23" xfId="0" applyFont="1" applyFill="1" applyBorder="1" applyAlignment="1">
      <alignment vertical="top" wrapText="1"/>
    </xf>
    <xf numFmtId="0" fontId="34" fillId="33" borderId="24" xfId="0" applyFont="1" applyFill="1" applyBorder="1" applyAlignment="1">
      <alignment vertical="top" wrapText="1"/>
    </xf>
    <xf numFmtId="0" fontId="34" fillId="33" borderId="25" xfId="0" applyFont="1" applyFill="1" applyBorder="1" applyAlignment="1">
      <alignment vertical="top" wrapText="1"/>
    </xf>
    <xf numFmtId="0" fontId="51" fillId="33" borderId="23" xfId="0" applyFont="1" applyFill="1" applyBorder="1" applyAlignment="1">
      <alignment vertical="top" wrapText="1"/>
    </xf>
    <xf numFmtId="0" fontId="51" fillId="33" borderId="24" xfId="0" applyFont="1" applyFill="1" applyBorder="1" applyAlignment="1">
      <alignment vertical="top" wrapText="1"/>
    </xf>
    <xf numFmtId="0" fontId="51" fillId="33" borderId="25" xfId="0" applyFont="1" applyFill="1" applyBorder="1" applyAlignment="1">
      <alignment vertical="top" wrapText="1"/>
    </xf>
    <xf numFmtId="14" fontId="52" fillId="33" borderId="23" xfId="0" applyNumberFormat="1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center" vertical="top" wrapText="1"/>
    </xf>
    <xf numFmtId="0" fontId="60" fillId="5" borderId="23" xfId="0" applyFont="1" applyFill="1" applyBorder="1" applyAlignment="1">
      <alignment vertical="top" wrapText="1"/>
    </xf>
    <xf numFmtId="0" fontId="60" fillId="5" borderId="24" xfId="0" applyFont="1" applyFill="1" applyBorder="1" applyAlignment="1">
      <alignment vertical="top" wrapText="1"/>
    </xf>
    <xf numFmtId="0" fontId="60" fillId="5" borderId="25" xfId="0" applyFont="1" applyFill="1" applyBorder="1" applyAlignment="1">
      <alignment vertical="top" wrapText="1"/>
    </xf>
    <xf numFmtId="4" fontId="54" fillId="5" borderId="23" xfId="0" applyNumberFormat="1" applyFont="1" applyFill="1" applyBorder="1" applyAlignment="1">
      <alignment horizontal="right" vertical="top" wrapText="1"/>
    </xf>
    <xf numFmtId="4" fontId="54" fillId="5" borderId="25" xfId="0" applyNumberFormat="1" applyFont="1" applyFill="1" applyBorder="1" applyAlignment="1">
      <alignment horizontal="right" vertical="top" wrapText="1"/>
    </xf>
    <xf numFmtId="0" fontId="52" fillId="5" borderId="23" xfId="0" applyFont="1" applyFill="1" applyBorder="1" applyAlignment="1">
      <alignment vertical="top" wrapText="1"/>
    </xf>
    <xf numFmtId="0" fontId="52" fillId="5" borderId="24" xfId="0" applyFont="1" applyFill="1" applyBorder="1" applyAlignment="1">
      <alignment vertical="top" wrapText="1"/>
    </xf>
    <xf numFmtId="0" fontId="52" fillId="5" borderId="25" xfId="0" applyFont="1" applyFill="1" applyBorder="1" applyAlignment="1">
      <alignment vertical="top" wrapText="1"/>
    </xf>
    <xf numFmtId="0" fontId="52" fillId="33" borderId="23" xfId="0" applyFont="1" applyFill="1" applyBorder="1" applyAlignment="1">
      <alignment horizontal="center" vertical="top" wrapText="1"/>
    </xf>
    <xf numFmtId="4" fontId="54" fillId="34" borderId="23" xfId="0" applyNumberFormat="1" applyFont="1" applyFill="1" applyBorder="1" applyAlignment="1">
      <alignment vertical="top" wrapText="1"/>
    </xf>
    <xf numFmtId="4" fontId="54" fillId="34" borderId="25" xfId="0" applyNumberFormat="1" applyFont="1" applyFill="1" applyBorder="1" applyAlignment="1">
      <alignment vertical="top" wrapText="1"/>
    </xf>
    <xf numFmtId="0" fontId="61" fillId="5" borderId="23" xfId="0" applyFont="1" applyFill="1" applyBorder="1" applyAlignment="1">
      <alignment vertical="top" wrapText="1"/>
    </xf>
    <xf numFmtId="0" fontId="61" fillId="5" borderId="24" xfId="0" applyFont="1" applyFill="1" applyBorder="1" applyAlignment="1">
      <alignment vertical="top" wrapText="1"/>
    </xf>
    <xf numFmtId="0" fontId="61" fillId="5" borderId="25" xfId="0" applyFont="1" applyFill="1" applyBorder="1" applyAlignment="1">
      <alignment vertical="top" wrapText="1"/>
    </xf>
    <xf numFmtId="4" fontId="54" fillId="5" borderId="23" xfId="0" applyNumberFormat="1" applyFont="1" applyFill="1" applyBorder="1" applyAlignment="1">
      <alignment vertical="top" wrapText="1"/>
    </xf>
    <xf numFmtId="4" fontId="54" fillId="5" borderId="25" xfId="0" applyNumberFormat="1" applyFont="1" applyFill="1" applyBorder="1" applyAlignment="1">
      <alignment vertical="top" wrapText="1"/>
    </xf>
    <xf numFmtId="0" fontId="52" fillId="33" borderId="23" xfId="0" applyFont="1" applyFill="1" applyBorder="1" applyAlignment="1">
      <alignment vertical="top" wrapText="1"/>
    </xf>
    <xf numFmtId="0" fontId="52" fillId="33" borderId="25" xfId="0" applyFont="1" applyFill="1" applyBorder="1" applyAlignment="1">
      <alignment vertical="top" wrapText="1"/>
    </xf>
    <xf numFmtId="0" fontId="46" fillId="33" borderId="23" xfId="0" applyFont="1" applyFill="1" applyBorder="1" applyAlignment="1">
      <alignment vertical="top" wrapText="1"/>
    </xf>
    <xf numFmtId="0" fontId="46" fillId="33" borderId="24" xfId="0" applyFont="1" applyFill="1" applyBorder="1" applyAlignment="1">
      <alignment vertical="top" wrapText="1"/>
    </xf>
    <xf numFmtId="0" fontId="46" fillId="33" borderId="25" xfId="0" applyFont="1" applyFill="1" applyBorder="1" applyAlignment="1">
      <alignment vertical="top" wrapText="1"/>
    </xf>
    <xf numFmtId="4" fontId="54" fillId="34" borderId="24" xfId="0" applyNumberFormat="1" applyFont="1" applyFill="1" applyBorder="1" applyAlignment="1">
      <alignment vertical="top" wrapText="1"/>
    </xf>
    <xf numFmtId="0" fontId="53" fillId="33" borderId="23" xfId="0" applyFont="1" applyFill="1" applyBorder="1" applyAlignment="1">
      <alignment wrapText="1"/>
    </xf>
    <xf numFmtId="0" fontId="53" fillId="33" borderId="24" xfId="0" applyFont="1" applyFill="1" applyBorder="1" applyAlignment="1">
      <alignment wrapText="1"/>
    </xf>
    <xf numFmtId="0" fontId="53" fillId="33" borderId="25" xfId="0" applyFont="1" applyFill="1" applyBorder="1" applyAlignment="1">
      <alignment wrapText="1"/>
    </xf>
    <xf numFmtId="0" fontId="52" fillId="33" borderId="24" xfId="0" applyFont="1" applyFill="1" applyBorder="1" applyAlignment="1">
      <alignment vertical="top" wrapText="1"/>
    </xf>
    <xf numFmtId="0" fontId="62" fillId="33" borderId="23" xfId="0" applyFont="1" applyFill="1" applyBorder="1" applyAlignment="1">
      <alignment wrapText="1"/>
    </xf>
    <xf numFmtId="0" fontId="62" fillId="33" borderId="25" xfId="0" applyFont="1" applyFill="1" applyBorder="1" applyAlignment="1">
      <alignment wrapText="1"/>
    </xf>
    <xf numFmtId="0" fontId="62" fillId="33" borderId="23" xfId="0" applyFont="1" applyFill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2" fillId="33" borderId="25" xfId="0" applyFont="1" applyFill="1" applyBorder="1" applyAlignment="1">
      <alignment horizontal="center" wrapText="1"/>
    </xf>
    <xf numFmtId="0" fontId="52" fillId="5" borderId="23" xfId="0" applyFont="1" applyFill="1" applyBorder="1" applyAlignment="1">
      <alignment horizontal="right" vertical="center" wrapText="1"/>
    </xf>
    <xf numFmtId="0" fontId="52" fillId="5" borderId="25" xfId="0" applyFont="1" applyFill="1" applyBorder="1" applyAlignment="1">
      <alignment horizontal="right" vertical="center" wrapText="1"/>
    </xf>
    <xf numFmtId="4" fontId="51" fillId="5" borderId="23" xfId="0" applyNumberFormat="1" applyFont="1" applyFill="1" applyBorder="1" applyAlignment="1">
      <alignment horizontal="right" vertical="center" wrapText="1"/>
    </xf>
    <xf numFmtId="4" fontId="51" fillId="5" borderId="24" xfId="0" applyNumberFormat="1" applyFont="1" applyFill="1" applyBorder="1" applyAlignment="1">
      <alignment horizontal="right" vertical="center" wrapText="1"/>
    </xf>
    <xf numFmtId="4" fontId="51" fillId="5" borderId="25" xfId="0" applyNumberFormat="1" applyFont="1" applyFill="1" applyBorder="1" applyAlignment="1">
      <alignment horizontal="right" vertical="center" wrapText="1"/>
    </xf>
    <xf numFmtId="0" fontId="52" fillId="33" borderId="23" xfId="0" applyFont="1" applyFill="1" applyBorder="1" applyAlignment="1">
      <alignment wrapText="1"/>
    </xf>
    <xf numFmtId="0" fontId="52" fillId="33" borderId="25" xfId="0" applyFont="1" applyFill="1" applyBorder="1" applyAlignment="1">
      <alignment wrapText="1"/>
    </xf>
    <xf numFmtId="0" fontId="60" fillId="33" borderId="23" xfId="0" applyFont="1" applyFill="1" applyBorder="1" applyAlignment="1">
      <alignment vertical="top" wrapText="1"/>
    </xf>
    <xf numFmtId="0" fontId="60" fillId="33" borderId="24" xfId="0" applyFont="1" applyFill="1" applyBorder="1" applyAlignment="1">
      <alignment vertical="top" wrapText="1"/>
    </xf>
    <xf numFmtId="0" fontId="60" fillId="33" borderId="25" xfId="0" applyFont="1" applyFill="1" applyBorder="1" applyAlignment="1">
      <alignment vertical="top" wrapText="1"/>
    </xf>
    <xf numFmtId="4" fontId="54" fillId="5" borderId="24" xfId="0" applyNumberFormat="1" applyFont="1" applyFill="1" applyBorder="1" applyAlignment="1">
      <alignment vertical="top" wrapText="1"/>
    </xf>
    <xf numFmtId="0" fontId="55" fillId="0" borderId="19" xfId="0" applyFont="1" applyBorder="1" applyAlignment="1">
      <alignment horizontal="right"/>
    </xf>
    <xf numFmtId="0" fontId="52" fillId="34" borderId="23" xfId="0" applyFont="1" applyFill="1" applyBorder="1" applyAlignment="1">
      <alignment vertical="top" wrapText="1"/>
    </xf>
    <xf numFmtId="0" fontId="52" fillId="34" borderId="25" xfId="0" applyFont="1" applyFill="1" applyBorder="1" applyAlignment="1">
      <alignment vertical="top" wrapText="1"/>
    </xf>
    <xf numFmtId="4" fontId="52" fillId="7" borderId="18" xfId="0" applyNumberFormat="1" applyFont="1" applyFill="1" applyBorder="1" applyAlignment="1">
      <alignment horizontal="right" vertical="top" wrapText="1"/>
    </xf>
    <xf numFmtId="0" fontId="15" fillId="38" borderId="0" xfId="51" applyFont="1" applyFill="1" applyBorder="1" applyAlignment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6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7"/>
  <sheetViews>
    <sheetView tabSelected="1" zoomScale="90" zoomScaleNormal="90" zoomScalePageLayoutView="0" workbookViewId="0" topLeftCell="A100">
      <selection activeCell="C105" sqref="C105:D105"/>
    </sheetView>
  </sheetViews>
  <sheetFormatPr defaultColWidth="8.796875" defaultRowHeight="14.25"/>
  <cols>
    <col min="2" max="2" width="47" style="0" customWidth="1"/>
    <col min="3" max="3" width="17.3984375" style="0" customWidth="1"/>
    <col min="4" max="4" width="18.09765625" style="0" customWidth="1"/>
    <col min="5" max="5" width="14.09765625" style="0" customWidth="1"/>
    <col min="7" max="7" width="5.3984375" style="0" customWidth="1"/>
    <col min="8" max="8" width="9.69921875" style="0" customWidth="1"/>
    <col min="9" max="9" width="5.5" style="0" customWidth="1"/>
    <col min="10" max="10" width="14.09765625" style="0" customWidth="1"/>
  </cols>
  <sheetData>
    <row r="1" ht="15" thickBot="1"/>
    <row r="2" spans="2:10" ht="15.75" thickBot="1">
      <c r="B2" s="1"/>
      <c r="C2" s="67" t="s">
        <v>115</v>
      </c>
      <c r="D2" s="68"/>
      <c r="E2" s="68"/>
      <c r="F2" s="68"/>
      <c r="G2" s="68"/>
      <c r="H2" s="68"/>
      <c r="I2" s="68"/>
      <c r="J2" s="69"/>
    </row>
    <row r="3" spans="2:10" ht="31.5" customHeight="1" thickBot="1">
      <c r="B3" s="2"/>
      <c r="C3" s="70" t="s">
        <v>0</v>
      </c>
      <c r="D3" s="71"/>
      <c r="E3" s="71"/>
      <c r="F3" s="71"/>
      <c r="G3" s="71"/>
      <c r="H3" s="71"/>
      <c r="I3" s="71"/>
      <c r="J3" s="72"/>
    </row>
    <row r="4" spans="2:10" ht="15.75" thickBot="1">
      <c r="B4" s="73" t="s">
        <v>1</v>
      </c>
      <c r="C4" s="74"/>
      <c r="D4" s="75"/>
      <c r="E4" s="3" t="s">
        <v>2</v>
      </c>
      <c r="F4" s="76">
        <v>44196</v>
      </c>
      <c r="G4" s="77"/>
      <c r="H4" s="76">
        <v>44561</v>
      </c>
      <c r="I4" s="77"/>
      <c r="J4" s="59">
        <v>44926</v>
      </c>
    </row>
    <row r="5" spans="2:10" ht="15" thickBot="1">
      <c r="B5" s="78" t="s">
        <v>3</v>
      </c>
      <c r="C5" s="79"/>
      <c r="D5" s="80"/>
      <c r="E5" s="26">
        <f>SUM(E6:E12)</f>
        <v>0</v>
      </c>
      <c r="F5" s="81">
        <f>SUM(F6:G12)</f>
        <v>0</v>
      </c>
      <c r="G5" s="82"/>
      <c r="H5" s="81">
        <f>SUM(H6:I12)</f>
        <v>0</v>
      </c>
      <c r="I5" s="82"/>
      <c r="J5" s="26">
        <f>SUM(J6:J12)</f>
        <v>0</v>
      </c>
    </row>
    <row r="6" spans="2:10" ht="15" thickBot="1">
      <c r="B6" s="62" t="s">
        <v>4</v>
      </c>
      <c r="C6" s="63"/>
      <c r="D6" s="64"/>
      <c r="E6" s="8"/>
      <c r="F6" s="65"/>
      <c r="G6" s="66"/>
      <c r="H6" s="65"/>
      <c r="I6" s="66"/>
      <c r="J6" s="8"/>
    </row>
    <row r="7" spans="2:10" ht="15" thickBot="1">
      <c r="B7" s="62" t="s">
        <v>5</v>
      </c>
      <c r="C7" s="63"/>
      <c r="D7" s="64"/>
      <c r="E7" s="8"/>
      <c r="F7" s="65"/>
      <c r="G7" s="66"/>
      <c r="H7" s="65"/>
      <c r="I7" s="66"/>
      <c r="J7" s="8"/>
    </row>
    <row r="8" spans="2:10" ht="15" thickBot="1">
      <c r="B8" s="62" t="s">
        <v>6</v>
      </c>
      <c r="C8" s="63"/>
      <c r="D8" s="64"/>
      <c r="E8" s="8"/>
      <c r="F8" s="65"/>
      <c r="G8" s="66"/>
      <c r="H8" s="65"/>
      <c r="I8" s="66"/>
      <c r="J8" s="8"/>
    </row>
    <row r="9" spans="2:10" ht="15" thickBot="1">
      <c r="B9" s="62" t="s">
        <v>7</v>
      </c>
      <c r="C9" s="63"/>
      <c r="D9" s="64"/>
      <c r="E9" s="8"/>
      <c r="F9" s="65"/>
      <c r="G9" s="66"/>
      <c r="H9" s="65"/>
      <c r="I9" s="66"/>
      <c r="J9" s="8"/>
    </row>
    <row r="10" spans="2:10" ht="15" thickBot="1">
      <c r="B10" s="62" t="s">
        <v>8</v>
      </c>
      <c r="C10" s="63"/>
      <c r="D10" s="64"/>
      <c r="E10" s="8"/>
      <c r="F10" s="65"/>
      <c r="G10" s="66"/>
      <c r="H10" s="65"/>
      <c r="I10" s="66"/>
      <c r="J10" s="8"/>
    </row>
    <row r="11" spans="2:10" ht="15" thickBot="1">
      <c r="B11" s="62" t="s">
        <v>9</v>
      </c>
      <c r="C11" s="63"/>
      <c r="D11" s="64"/>
      <c r="E11" s="8"/>
      <c r="F11" s="65"/>
      <c r="G11" s="66"/>
      <c r="H11" s="65"/>
      <c r="I11" s="66"/>
      <c r="J11" s="8"/>
    </row>
    <row r="12" spans="2:10" ht="15" thickBot="1">
      <c r="B12" s="62" t="s">
        <v>10</v>
      </c>
      <c r="C12" s="63"/>
      <c r="D12" s="64"/>
      <c r="E12" s="8">
        <f>C71</f>
        <v>0</v>
      </c>
      <c r="F12" s="65">
        <f>E12-D58</f>
        <v>0</v>
      </c>
      <c r="G12" s="66"/>
      <c r="H12" s="65">
        <f>F12-G58</f>
        <v>0</v>
      </c>
      <c r="I12" s="66"/>
      <c r="J12" s="8">
        <f>H12-I58</f>
        <v>0</v>
      </c>
    </row>
    <row r="13" spans="2:10" ht="15" thickBot="1">
      <c r="B13" s="78" t="s">
        <v>11</v>
      </c>
      <c r="C13" s="79"/>
      <c r="D13" s="80"/>
      <c r="E13" s="26">
        <f>SUM(E14:E17)</f>
        <v>0</v>
      </c>
      <c r="F13" s="81">
        <f>SUM(F14:G17)</f>
        <v>2040</v>
      </c>
      <c r="G13" s="82"/>
      <c r="H13" s="81">
        <f>SUM(H14:I17)</f>
        <v>2400</v>
      </c>
      <c r="I13" s="82"/>
      <c r="J13" s="26">
        <f>SUM(J14:J17)</f>
        <v>2400</v>
      </c>
    </row>
    <row r="14" spans="2:10" ht="15" thickBot="1">
      <c r="B14" s="62" t="s">
        <v>12</v>
      </c>
      <c r="C14" s="63"/>
      <c r="D14" s="64"/>
      <c r="E14" s="8"/>
      <c r="F14" s="65"/>
      <c r="G14" s="66"/>
      <c r="H14" s="65"/>
      <c r="I14" s="66"/>
      <c r="J14" s="8"/>
    </row>
    <row r="15" spans="2:10" ht="15" thickBot="1">
      <c r="B15" s="62" t="s">
        <v>13</v>
      </c>
      <c r="C15" s="63"/>
      <c r="D15" s="64"/>
      <c r="E15" s="8"/>
      <c r="F15" s="65"/>
      <c r="G15" s="66"/>
      <c r="H15" s="65"/>
      <c r="I15" s="66"/>
      <c r="J15" s="8"/>
    </row>
    <row r="16" spans="2:10" ht="15" thickBot="1">
      <c r="B16" s="62" t="s">
        <v>14</v>
      </c>
      <c r="C16" s="63"/>
      <c r="D16" s="64"/>
      <c r="E16" s="8">
        <f>C117</f>
        <v>0</v>
      </c>
      <c r="F16" s="65">
        <f>RPP!D40</f>
        <v>2040</v>
      </c>
      <c r="G16" s="66"/>
      <c r="H16" s="65">
        <f>RPP!E40</f>
        <v>2400</v>
      </c>
      <c r="I16" s="66"/>
      <c r="J16" s="8">
        <f>RPP!F40</f>
        <v>2400</v>
      </c>
    </row>
    <row r="17" spans="2:10" ht="15" thickBot="1">
      <c r="B17" s="62" t="s">
        <v>15</v>
      </c>
      <c r="C17" s="63"/>
      <c r="D17" s="64"/>
      <c r="E17" s="8"/>
      <c r="F17" s="65"/>
      <c r="G17" s="66"/>
      <c r="H17" s="65"/>
      <c r="I17" s="66"/>
      <c r="J17" s="8"/>
    </row>
    <row r="18" spans="2:10" ht="15" thickBot="1">
      <c r="B18" s="83" t="s">
        <v>16</v>
      </c>
      <c r="C18" s="84"/>
      <c r="D18" s="85"/>
      <c r="E18" s="26">
        <f>E13+E5</f>
        <v>0</v>
      </c>
      <c r="F18" s="81">
        <f>F13+F5</f>
        <v>2040</v>
      </c>
      <c r="G18" s="82"/>
      <c r="H18" s="81">
        <f>H13+H5</f>
        <v>2400</v>
      </c>
      <c r="I18" s="82"/>
      <c r="J18" s="26">
        <f>J13+J5</f>
        <v>2400</v>
      </c>
    </row>
    <row r="19" spans="2:10" ht="15.75" thickBot="1">
      <c r="B19" s="73" t="s">
        <v>17</v>
      </c>
      <c r="C19" s="74"/>
      <c r="D19" s="75"/>
      <c r="E19" s="3" t="s">
        <v>2</v>
      </c>
      <c r="F19" s="86" t="s">
        <v>64</v>
      </c>
      <c r="G19" s="77"/>
      <c r="H19" s="86" t="s">
        <v>117</v>
      </c>
      <c r="I19" s="77"/>
      <c r="J19" s="3" t="s">
        <v>119</v>
      </c>
    </row>
    <row r="20" spans="2:10" ht="15" thickBot="1">
      <c r="B20" s="89" t="s">
        <v>18</v>
      </c>
      <c r="C20" s="90"/>
      <c r="D20" s="91"/>
      <c r="E20" s="27">
        <f>E21+E22+E23</f>
        <v>0</v>
      </c>
      <c r="F20" s="92">
        <f>SUM(F21:G23)</f>
        <v>2040</v>
      </c>
      <c r="G20" s="93"/>
      <c r="H20" s="92">
        <f>SUM(H21:I23)</f>
        <v>2400</v>
      </c>
      <c r="I20" s="93"/>
      <c r="J20" s="27">
        <f>SUM(J21:J23)</f>
        <v>2400</v>
      </c>
    </row>
    <row r="21" spans="2:10" ht="15" thickBot="1">
      <c r="B21" s="62" t="s">
        <v>19</v>
      </c>
      <c r="C21" s="63"/>
      <c r="D21" s="64"/>
      <c r="E21" s="7">
        <f>C117</f>
        <v>0</v>
      </c>
      <c r="F21" s="87">
        <f>E21+F74+RPP!D30</f>
        <v>2040</v>
      </c>
      <c r="G21" s="88"/>
      <c r="H21" s="87">
        <f>F21+H74+RPP!E30</f>
        <v>2400</v>
      </c>
      <c r="I21" s="88"/>
      <c r="J21" s="7">
        <f>H21+J74+RPP!F30</f>
        <v>2400</v>
      </c>
    </row>
    <row r="22" spans="2:10" ht="15" thickBot="1">
      <c r="B22" s="62" t="s">
        <v>20</v>
      </c>
      <c r="C22" s="63"/>
      <c r="D22" s="64"/>
      <c r="E22" s="7"/>
      <c r="F22" s="87"/>
      <c r="G22" s="88"/>
      <c r="H22" s="87"/>
      <c r="I22" s="88"/>
      <c r="J22" s="7"/>
    </row>
    <row r="23" spans="2:10" ht="15" thickBot="1">
      <c r="B23" s="62" t="s">
        <v>21</v>
      </c>
      <c r="C23" s="63"/>
      <c r="D23" s="64"/>
      <c r="E23" s="7"/>
      <c r="F23" s="87"/>
      <c r="G23" s="88"/>
      <c r="H23" s="87"/>
      <c r="I23" s="88"/>
      <c r="J23" s="7"/>
    </row>
    <row r="24" spans="2:10" ht="15" thickBot="1">
      <c r="B24" s="78" t="s">
        <v>22</v>
      </c>
      <c r="C24" s="79"/>
      <c r="D24" s="80"/>
      <c r="E24" s="27">
        <f>E25+E26+E27</f>
        <v>0</v>
      </c>
      <c r="F24" s="92">
        <f>SUM(F25:G27)</f>
        <v>0</v>
      </c>
      <c r="G24" s="93"/>
      <c r="H24" s="92">
        <f>SUM(H25:I27)</f>
        <v>0</v>
      </c>
      <c r="I24" s="93"/>
      <c r="J24" s="27">
        <f>SUM(J25:J27)</f>
        <v>0</v>
      </c>
    </row>
    <row r="25" spans="2:10" ht="15" thickBot="1">
      <c r="B25" s="62" t="s">
        <v>23</v>
      </c>
      <c r="C25" s="63"/>
      <c r="D25" s="64"/>
      <c r="E25" s="7"/>
      <c r="F25" s="87"/>
      <c r="G25" s="88"/>
      <c r="H25" s="87"/>
      <c r="I25" s="88"/>
      <c r="J25" s="7"/>
    </row>
    <row r="26" spans="2:10" ht="15" thickBot="1">
      <c r="B26" s="62" t="s">
        <v>24</v>
      </c>
      <c r="C26" s="63"/>
      <c r="D26" s="64"/>
      <c r="E26" s="7"/>
      <c r="F26" s="87"/>
      <c r="G26" s="88"/>
      <c r="H26" s="87"/>
      <c r="I26" s="88"/>
      <c r="J26" s="7"/>
    </row>
    <row r="27" spans="2:10" ht="15" thickBot="1">
      <c r="B27" s="62" t="s">
        <v>25</v>
      </c>
      <c r="C27" s="63"/>
      <c r="D27" s="64"/>
      <c r="E27" s="7">
        <f>C71</f>
        <v>0</v>
      </c>
      <c r="F27" s="87">
        <f>E27</f>
        <v>0</v>
      </c>
      <c r="G27" s="88"/>
      <c r="H27" s="87">
        <f>F27</f>
        <v>0</v>
      </c>
      <c r="I27" s="88"/>
      <c r="J27" s="7">
        <f>H27</f>
        <v>0</v>
      </c>
    </row>
    <row r="28" spans="2:10" ht="15" thickBot="1">
      <c r="B28" s="83" t="s">
        <v>26</v>
      </c>
      <c r="C28" s="84"/>
      <c r="D28" s="85"/>
      <c r="E28" s="27">
        <f>E20+E24</f>
        <v>0</v>
      </c>
      <c r="F28" s="92">
        <f>F20+F24</f>
        <v>2040</v>
      </c>
      <c r="G28" s="93"/>
      <c r="H28" s="92">
        <f>H20+H24</f>
        <v>2400</v>
      </c>
      <c r="I28" s="93"/>
      <c r="J28" s="27">
        <f>J20+J24</f>
        <v>2400</v>
      </c>
    </row>
    <row r="29" spans="2:10" ht="14.25">
      <c r="B29" s="14" t="s">
        <v>114</v>
      </c>
      <c r="C29" s="15"/>
      <c r="D29" s="15"/>
      <c r="E29" s="16">
        <f>E18-E28</f>
        <v>0</v>
      </c>
      <c r="F29" s="123">
        <f>F18-F28</f>
        <v>0</v>
      </c>
      <c r="G29" s="123"/>
      <c r="H29" s="123">
        <f>H18-H28</f>
        <v>0</v>
      </c>
      <c r="I29" s="123"/>
      <c r="J29" s="16">
        <f>J18-J28</f>
        <v>0</v>
      </c>
    </row>
    <row r="30" spans="2:10" ht="14.25">
      <c r="B30" s="9"/>
      <c r="C30" s="10"/>
      <c r="D30" s="10"/>
      <c r="E30" s="10"/>
      <c r="F30" s="10"/>
      <c r="G30" s="10"/>
      <c r="H30" s="10"/>
      <c r="I30" s="10"/>
      <c r="J30" s="11"/>
    </row>
    <row r="31" spans="2:10" ht="15" thickBot="1">
      <c r="B31" s="4"/>
      <c r="C31" s="12"/>
      <c r="D31" s="12"/>
      <c r="E31" s="12"/>
      <c r="F31" s="12"/>
      <c r="G31" s="12"/>
      <c r="H31" s="12"/>
      <c r="I31" s="12"/>
      <c r="J31" s="13"/>
    </row>
    <row r="32" spans="2:10" ht="16.5" thickBot="1">
      <c r="B32" s="5"/>
      <c r="C32" s="100" t="s">
        <v>116</v>
      </c>
      <c r="D32" s="101"/>
      <c r="E32" s="101"/>
      <c r="F32" s="101"/>
      <c r="G32" s="101"/>
      <c r="H32" s="101"/>
      <c r="I32" s="101"/>
      <c r="J32" s="102"/>
    </row>
    <row r="33" spans="2:10" ht="24" customHeight="1" thickBot="1">
      <c r="B33" s="6"/>
      <c r="C33" s="94" t="s">
        <v>27</v>
      </c>
      <c r="D33" s="103"/>
      <c r="E33" s="103"/>
      <c r="F33" s="103"/>
      <c r="G33" s="103"/>
      <c r="H33" s="103"/>
      <c r="I33" s="103"/>
      <c r="J33" s="95"/>
    </row>
    <row r="34" spans="2:10" ht="15" thickBot="1">
      <c r="B34" s="104" t="s">
        <v>28</v>
      </c>
      <c r="C34" s="105"/>
      <c r="D34" s="106">
        <v>2020</v>
      </c>
      <c r="E34" s="107"/>
      <c r="F34" s="108"/>
      <c r="G34" s="106">
        <v>2021</v>
      </c>
      <c r="H34" s="108"/>
      <c r="I34" s="106">
        <v>2022</v>
      </c>
      <c r="J34" s="108"/>
    </row>
    <row r="35" spans="2:10" ht="15.75" thickBot="1">
      <c r="B35" s="94" t="s">
        <v>29</v>
      </c>
      <c r="C35" s="95"/>
      <c r="D35" s="96"/>
      <c r="E35" s="97"/>
      <c r="F35" s="98"/>
      <c r="G35" s="96"/>
      <c r="H35" s="98"/>
      <c r="I35" s="96"/>
      <c r="J35" s="98"/>
    </row>
    <row r="36" spans="2:10" ht="15" thickBot="1">
      <c r="B36" s="62" t="s">
        <v>30</v>
      </c>
      <c r="C36" s="64"/>
      <c r="D36" s="87"/>
      <c r="E36" s="99"/>
      <c r="F36" s="88"/>
      <c r="G36" s="87"/>
      <c r="H36" s="88"/>
      <c r="I36" s="87"/>
      <c r="J36" s="88"/>
    </row>
    <row r="37" spans="2:10" ht="15" thickBot="1">
      <c r="B37" s="62" t="s">
        <v>31</v>
      </c>
      <c r="C37" s="64"/>
      <c r="D37" s="87"/>
      <c r="E37" s="99"/>
      <c r="F37" s="88"/>
      <c r="G37" s="87"/>
      <c r="H37" s="88"/>
      <c r="I37" s="87"/>
      <c r="J37" s="88"/>
    </row>
    <row r="38" spans="2:10" ht="15" thickBot="1">
      <c r="B38" s="62" t="s">
        <v>32</v>
      </c>
      <c r="C38" s="64"/>
      <c r="D38" s="87">
        <f>E114*9</f>
        <v>0</v>
      </c>
      <c r="E38" s="99"/>
      <c r="F38" s="88"/>
      <c r="G38" s="87">
        <f>E114*12</f>
        <v>0</v>
      </c>
      <c r="H38" s="88"/>
      <c r="I38" s="87">
        <f>E114*12</f>
        <v>0</v>
      </c>
      <c r="J38" s="88"/>
    </row>
    <row r="39" spans="2:10" ht="15" thickBot="1">
      <c r="B39" s="62" t="s">
        <v>33</v>
      </c>
      <c r="C39" s="64"/>
      <c r="D39" s="87"/>
      <c r="E39" s="99"/>
      <c r="F39" s="88"/>
      <c r="G39" s="87"/>
      <c r="H39" s="88"/>
      <c r="I39" s="87"/>
      <c r="J39" s="88"/>
    </row>
    <row r="40" spans="2:10" ht="15" thickBot="1">
      <c r="B40" s="62" t="s">
        <v>34</v>
      </c>
      <c r="C40" s="64"/>
      <c r="D40" s="87">
        <f>C101*6</f>
        <v>6000</v>
      </c>
      <c r="E40" s="99"/>
      <c r="F40" s="88"/>
      <c r="G40" s="87"/>
      <c r="H40" s="88"/>
      <c r="I40" s="87"/>
      <c r="J40" s="88"/>
    </row>
    <row r="41" spans="2:10" ht="15.75" thickBot="1">
      <c r="B41" s="109" t="s">
        <v>35</v>
      </c>
      <c r="C41" s="110"/>
      <c r="D41" s="111">
        <f>SUM(D36:F40)</f>
        <v>6000</v>
      </c>
      <c r="E41" s="112"/>
      <c r="F41" s="113"/>
      <c r="G41" s="111">
        <f>SUM(G36:H40)</f>
        <v>0</v>
      </c>
      <c r="H41" s="113"/>
      <c r="I41" s="111">
        <f>SUM(I36:J40)</f>
        <v>0</v>
      </c>
      <c r="J41" s="113"/>
    </row>
    <row r="42" spans="2:10" ht="15" thickBot="1">
      <c r="B42" s="114" t="s">
        <v>36</v>
      </c>
      <c r="C42" s="115"/>
      <c r="D42" s="116"/>
      <c r="E42" s="117"/>
      <c r="F42" s="118"/>
      <c r="G42" s="116"/>
      <c r="H42" s="118"/>
      <c r="I42" s="116"/>
      <c r="J42" s="118"/>
    </row>
    <row r="43" spans="2:10" ht="15" thickBot="1">
      <c r="B43" s="62" t="s">
        <v>37</v>
      </c>
      <c r="C43" s="64"/>
      <c r="D43" s="87">
        <f aca="true" t="shared" si="0" ref="D43:D57">C82*9</f>
        <v>0</v>
      </c>
      <c r="E43" s="99"/>
      <c r="F43" s="88"/>
      <c r="G43" s="87">
        <f>C82*12</f>
        <v>0</v>
      </c>
      <c r="H43" s="88"/>
      <c r="I43" s="87">
        <f>C82*12</f>
        <v>0</v>
      </c>
      <c r="J43" s="88"/>
    </row>
    <row r="44" spans="2:10" ht="15" thickBot="1">
      <c r="B44" s="62" t="s">
        <v>38</v>
      </c>
      <c r="C44" s="64"/>
      <c r="D44" s="87">
        <f t="shared" si="0"/>
        <v>0</v>
      </c>
      <c r="E44" s="99"/>
      <c r="F44" s="88"/>
      <c r="G44" s="87">
        <f aca="true" t="shared" si="1" ref="G44:G57">C83*12</f>
        <v>0</v>
      </c>
      <c r="H44" s="88"/>
      <c r="I44" s="87">
        <f aca="true" t="shared" si="2" ref="I44:I57">C83*12</f>
        <v>0</v>
      </c>
      <c r="J44" s="88"/>
    </row>
    <row r="45" spans="2:10" ht="15" thickBot="1">
      <c r="B45" s="62" t="s">
        <v>39</v>
      </c>
      <c r="C45" s="64"/>
      <c r="D45" s="87">
        <f t="shared" si="0"/>
        <v>0</v>
      </c>
      <c r="E45" s="99"/>
      <c r="F45" s="88"/>
      <c r="G45" s="87">
        <f t="shared" si="1"/>
        <v>0</v>
      </c>
      <c r="H45" s="88"/>
      <c r="I45" s="87">
        <f t="shared" si="2"/>
        <v>0</v>
      </c>
      <c r="J45" s="88"/>
    </row>
    <row r="46" spans="2:10" ht="15" thickBot="1">
      <c r="B46" s="62" t="s">
        <v>40</v>
      </c>
      <c r="C46" s="64"/>
      <c r="D46" s="87">
        <f t="shared" si="0"/>
        <v>0</v>
      </c>
      <c r="E46" s="99"/>
      <c r="F46" s="88"/>
      <c r="G46" s="87">
        <f t="shared" si="1"/>
        <v>0</v>
      </c>
      <c r="H46" s="88"/>
      <c r="I46" s="87">
        <f t="shared" si="2"/>
        <v>0</v>
      </c>
      <c r="J46" s="88"/>
    </row>
    <row r="47" spans="2:10" ht="15" thickBot="1">
      <c r="B47" s="62" t="s">
        <v>41</v>
      </c>
      <c r="C47" s="64"/>
      <c r="D47" s="87">
        <f t="shared" si="0"/>
        <v>0</v>
      </c>
      <c r="E47" s="99"/>
      <c r="F47" s="88"/>
      <c r="G47" s="87">
        <f t="shared" si="1"/>
        <v>0</v>
      </c>
      <c r="H47" s="88"/>
      <c r="I47" s="87">
        <f t="shared" si="2"/>
        <v>0</v>
      </c>
      <c r="J47" s="88"/>
    </row>
    <row r="48" spans="2:10" ht="15" thickBot="1">
      <c r="B48" s="62" t="s">
        <v>42</v>
      </c>
      <c r="C48" s="64"/>
      <c r="D48" s="87">
        <f t="shared" si="0"/>
        <v>0</v>
      </c>
      <c r="E48" s="99"/>
      <c r="F48" s="88"/>
      <c r="G48" s="87">
        <f t="shared" si="1"/>
        <v>0</v>
      </c>
      <c r="H48" s="88"/>
      <c r="I48" s="87">
        <f t="shared" si="2"/>
        <v>0</v>
      </c>
      <c r="J48" s="88"/>
    </row>
    <row r="49" spans="2:10" ht="15" thickBot="1">
      <c r="B49" s="62" t="s">
        <v>43</v>
      </c>
      <c r="C49" s="64"/>
      <c r="D49" s="87">
        <f t="shared" si="0"/>
        <v>0</v>
      </c>
      <c r="E49" s="99"/>
      <c r="F49" s="88"/>
      <c r="G49" s="87">
        <f t="shared" si="1"/>
        <v>0</v>
      </c>
      <c r="H49" s="88"/>
      <c r="I49" s="87">
        <f t="shared" si="2"/>
        <v>0</v>
      </c>
      <c r="J49" s="88"/>
    </row>
    <row r="50" spans="2:10" ht="15" thickBot="1">
      <c r="B50" s="62" t="s">
        <v>44</v>
      </c>
      <c r="C50" s="64"/>
      <c r="D50" s="87">
        <f t="shared" si="0"/>
        <v>0</v>
      </c>
      <c r="E50" s="99"/>
      <c r="F50" s="88"/>
      <c r="G50" s="87">
        <f t="shared" si="1"/>
        <v>0</v>
      </c>
      <c r="H50" s="88"/>
      <c r="I50" s="87">
        <f t="shared" si="2"/>
        <v>0</v>
      </c>
      <c r="J50" s="88"/>
    </row>
    <row r="51" spans="2:10" ht="15" thickBot="1">
      <c r="B51" s="62" t="s">
        <v>45</v>
      </c>
      <c r="C51" s="64"/>
      <c r="D51" s="87">
        <f t="shared" si="0"/>
        <v>0</v>
      </c>
      <c r="E51" s="99"/>
      <c r="F51" s="88"/>
      <c r="G51" s="87">
        <f t="shared" si="1"/>
        <v>0</v>
      </c>
      <c r="H51" s="88"/>
      <c r="I51" s="87">
        <f t="shared" si="2"/>
        <v>0</v>
      </c>
      <c r="J51" s="88"/>
    </row>
    <row r="52" spans="2:10" ht="15" thickBot="1">
      <c r="B52" s="62" t="s">
        <v>46</v>
      </c>
      <c r="C52" s="64"/>
      <c r="D52" s="87">
        <f t="shared" si="0"/>
        <v>0</v>
      </c>
      <c r="E52" s="99"/>
      <c r="F52" s="88"/>
      <c r="G52" s="87">
        <f t="shared" si="1"/>
        <v>0</v>
      </c>
      <c r="H52" s="88"/>
      <c r="I52" s="87">
        <f t="shared" si="2"/>
        <v>0</v>
      </c>
      <c r="J52" s="88"/>
    </row>
    <row r="53" spans="2:10" ht="15" thickBot="1">
      <c r="B53" s="62" t="s">
        <v>47</v>
      </c>
      <c r="C53" s="64"/>
      <c r="D53" s="87">
        <f t="shared" si="0"/>
        <v>0</v>
      </c>
      <c r="E53" s="99"/>
      <c r="F53" s="88"/>
      <c r="G53" s="87">
        <f t="shared" si="1"/>
        <v>0</v>
      </c>
      <c r="H53" s="88"/>
      <c r="I53" s="87">
        <f t="shared" si="2"/>
        <v>0</v>
      </c>
      <c r="J53" s="88"/>
    </row>
    <row r="54" spans="2:10" ht="15" thickBot="1">
      <c r="B54" s="62" t="s">
        <v>48</v>
      </c>
      <c r="C54" s="64"/>
      <c r="D54" s="87">
        <f t="shared" si="0"/>
        <v>0</v>
      </c>
      <c r="E54" s="99"/>
      <c r="F54" s="88"/>
      <c r="G54" s="87">
        <f t="shared" si="1"/>
        <v>0</v>
      </c>
      <c r="H54" s="88"/>
      <c r="I54" s="87">
        <f t="shared" si="2"/>
        <v>0</v>
      </c>
      <c r="J54" s="88"/>
    </row>
    <row r="55" spans="2:10" ht="15" thickBot="1">
      <c r="B55" s="62" t="s">
        <v>49</v>
      </c>
      <c r="C55" s="64"/>
      <c r="D55" s="87">
        <f t="shared" si="0"/>
        <v>0</v>
      </c>
      <c r="E55" s="99"/>
      <c r="F55" s="88"/>
      <c r="G55" s="87">
        <f t="shared" si="1"/>
        <v>0</v>
      </c>
      <c r="H55" s="88"/>
      <c r="I55" s="87">
        <f t="shared" si="2"/>
        <v>0</v>
      </c>
      <c r="J55" s="88"/>
    </row>
    <row r="56" spans="2:10" ht="15" thickBot="1">
      <c r="B56" s="62" t="s">
        <v>50</v>
      </c>
      <c r="C56" s="64"/>
      <c r="D56" s="87">
        <f t="shared" si="0"/>
        <v>0</v>
      </c>
      <c r="E56" s="99"/>
      <c r="F56" s="88"/>
      <c r="G56" s="87">
        <f t="shared" si="1"/>
        <v>0</v>
      </c>
      <c r="H56" s="88"/>
      <c r="I56" s="87">
        <f t="shared" si="2"/>
        <v>0</v>
      </c>
      <c r="J56" s="88"/>
    </row>
    <row r="57" spans="2:10" ht="15" thickBot="1">
      <c r="B57" s="62" t="s">
        <v>51</v>
      </c>
      <c r="C57" s="64"/>
      <c r="D57" s="87">
        <f t="shared" si="0"/>
        <v>0</v>
      </c>
      <c r="E57" s="99"/>
      <c r="F57" s="88"/>
      <c r="G57" s="87">
        <f t="shared" si="1"/>
        <v>0</v>
      </c>
      <c r="H57" s="88"/>
      <c r="I57" s="87">
        <f t="shared" si="2"/>
        <v>0</v>
      </c>
      <c r="J57" s="88"/>
    </row>
    <row r="58" spans="2:10" ht="15" thickBot="1">
      <c r="B58" s="62" t="s">
        <v>52</v>
      </c>
      <c r="C58" s="64"/>
      <c r="D58" s="87">
        <f>C72*9</f>
        <v>0</v>
      </c>
      <c r="E58" s="99"/>
      <c r="F58" s="88"/>
      <c r="G58" s="87">
        <f>C72*12</f>
        <v>0</v>
      </c>
      <c r="H58" s="88"/>
      <c r="I58" s="87">
        <f>C72*12</f>
        <v>0</v>
      </c>
      <c r="J58" s="88"/>
    </row>
    <row r="59" spans="2:10" ht="15" thickBot="1">
      <c r="B59" s="83" t="s">
        <v>53</v>
      </c>
      <c r="C59" s="85"/>
      <c r="D59" s="92">
        <f>SUM(D43:F58)</f>
        <v>0</v>
      </c>
      <c r="E59" s="119"/>
      <c r="F59" s="93"/>
      <c r="G59" s="92">
        <f>SUM(G43:H58)</f>
        <v>0</v>
      </c>
      <c r="H59" s="93"/>
      <c r="I59" s="92">
        <f>SUM(I43:J58)</f>
        <v>0</v>
      </c>
      <c r="J59" s="93"/>
    </row>
    <row r="60" spans="2:10" ht="15" thickBot="1">
      <c r="B60" s="62" t="s">
        <v>54</v>
      </c>
      <c r="C60" s="64"/>
      <c r="D60" s="87"/>
      <c r="E60" s="99"/>
      <c r="F60" s="88"/>
      <c r="G60" s="87"/>
      <c r="H60" s="88"/>
      <c r="I60" s="87"/>
      <c r="J60" s="88"/>
    </row>
    <row r="61" spans="2:10" ht="15" thickBot="1">
      <c r="B61" s="121" t="s">
        <v>55</v>
      </c>
      <c r="C61" s="122"/>
      <c r="D61" s="87">
        <f>D59+D60</f>
        <v>0</v>
      </c>
      <c r="E61" s="99"/>
      <c r="F61" s="88"/>
      <c r="G61" s="87">
        <f>G59+G60</f>
        <v>0</v>
      </c>
      <c r="H61" s="88"/>
      <c r="I61" s="87">
        <f>I59+I60</f>
        <v>0</v>
      </c>
      <c r="J61" s="88"/>
    </row>
    <row r="62" spans="2:10" ht="15" thickBot="1">
      <c r="B62" s="121" t="s">
        <v>56</v>
      </c>
      <c r="C62" s="122"/>
      <c r="D62" s="87">
        <f>C97*9</f>
        <v>0</v>
      </c>
      <c r="E62" s="99"/>
      <c r="F62" s="88"/>
      <c r="G62" s="87">
        <f>C97*12</f>
        <v>0</v>
      </c>
      <c r="H62" s="88"/>
      <c r="I62" s="87">
        <f>C97*12</f>
        <v>0</v>
      </c>
      <c r="J62" s="88"/>
    </row>
    <row r="63" spans="2:10" ht="15" thickBot="1">
      <c r="B63" s="121" t="s">
        <v>57</v>
      </c>
      <c r="C63" s="122"/>
      <c r="D63" s="87">
        <f>D41-D61-D62</f>
        <v>6000</v>
      </c>
      <c r="E63" s="99"/>
      <c r="F63" s="88"/>
      <c r="G63" s="87">
        <f>G41-G61-G62</f>
        <v>0</v>
      </c>
      <c r="H63" s="88"/>
      <c r="I63" s="87">
        <f>I41-I61-I62</f>
        <v>0</v>
      </c>
      <c r="J63" s="88"/>
    </row>
    <row r="64" spans="2:10" ht="15" thickBot="1">
      <c r="B64" s="121" t="s">
        <v>58</v>
      </c>
      <c r="C64" s="122"/>
      <c r="D64" s="87">
        <f>(D41-(C101*1)-D61-D62)*0.18</f>
        <v>900</v>
      </c>
      <c r="E64" s="99"/>
      <c r="F64" s="88"/>
      <c r="G64" s="87">
        <f>(G41-(C101*5)-G61-G62)*0.18</f>
        <v>-900</v>
      </c>
      <c r="H64" s="88"/>
      <c r="I64" s="87">
        <f>I63*0.18</f>
        <v>0</v>
      </c>
      <c r="J64" s="88"/>
    </row>
    <row r="65" spans="2:10" ht="15" thickBot="1">
      <c r="B65" s="121" t="s">
        <v>59</v>
      </c>
      <c r="C65" s="122"/>
      <c r="D65" s="87">
        <f>D63-D64</f>
        <v>5100</v>
      </c>
      <c r="E65" s="99"/>
      <c r="F65" s="88"/>
      <c r="G65" s="87">
        <f>G63-G64</f>
        <v>900</v>
      </c>
      <c r="H65" s="88"/>
      <c r="I65" s="87">
        <f>I63-I64</f>
        <v>0</v>
      </c>
      <c r="J65" s="88"/>
    </row>
    <row r="71" spans="2:3" ht="14.25">
      <c r="B71" s="22" t="s">
        <v>60</v>
      </c>
      <c r="C71" s="55"/>
    </row>
    <row r="72" spans="2:3" ht="14.25">
      <c r="B72" s="22" t="s">
        <v>61</v>
      </c>
      <c r="C72" s="25">
        <f>C71*(C77/12)</f>
        <v>0</v>
      </c>
    </row>
    <row r="73" spans="6:10" ht="15">
      <c r="F73" s="18">
        <v>2020</v>
      </c>
      <c r="G73" s="18"/>
      <c r="H73" s="18">
        <v>2021</v>
      </c>
      <c r="I73" s="18"/>
      <c r="J73" s="18">
        <v>2022</v>
      </c>
    </row>
    <row r="74" spans="2:10" ht="14.25">
      <c r="B74" t="s">
        <v>63</v>
      </c>
      <c r="F74" s="17">
        <f>D65*0.4</f>
        <v>2040</v>
      </c>
      <c r="G74" s="17"/>
      <c r="H74" s="17">
        <f>G65*0.4</f>
        <v>360</v>
      </c>
      <c r="I74" s="17"/>
      <c r="J74" s="17">
        <f>I65*0.4</f>
        <v>0</v>
      </c>
    </row>
    <row r="77" spans="2:3" ht="14.25">
      <c r="B77" s="19" t="s">
        <v>65</v>
      </c>
      <c r="C77" s="21">
        <f>100%/C78</f>
        <v>0.3333333333333333</v>
      </c>
    </row>
    <row r="78" spans="2:3" ht="14.25">
      <c r="B78" s="19" t="s">
        <v>66</v>
      </c>
      <c r="C78" s="20">
        <v>3</v>
      </c>
    </row>
    <row r="79" ht="14.25">
      <c r="D79" s="51"/>
    </row>
    <row r="80" spans="2:4" ht="14.25">
      <c r="B80" s="50" t="s">
        <v>67</v>
      </c>
      <c r="C80" s="49"/>
      <c r="D80" s="52"/>
    </row>
    <row r="81" spans="2:4" ht="14.25">
      <c r="B81" s="50" t="s">
        <v>111</v>
      </c>
      <c r="C81" s="50" t="s">
        <v>69</v>
      </c>
      <c r="D81" s="53"/>
    </row>
    <row r="82" spans="2:4" ht="14.25">
      <c r="B82" s="54" t="s">
        <v>37</v>
      </c>
      <c r="C82" s="56"/>
      <c r="D82" s="51"/>
    </row>
    <row r="83" spans="2:4" ht="14.25">
      <c r="B83" s="54" t="s">
        <v>38</v>
      </c>
      <c r="C83" s="56"/>
      <c r="D83" s="51"/>
    </row>
    <row r="84" spans="2:4" ht="14.25">
      <c r="B84" s="54" t="s">
        <v>39</v>
      </c>
      <c r="C84" s="56"/>
      <c r="D84" s="51"/>
    </row>
    <row r="85" spans="2:4" ht="14.25">
      <c r="B85" s="54" t="s">
        <v>40</v>
      </c>
      <c r="C85" s="56"/>
      <c r="D85" s="51"/>
    </row>
    <row r="86" spans="2:3" ht="14.25">
      <c r="B86" s="54" t="s">
        <v>41</v>
      </c>
      <c r="C86" s="56"/>
    </row>
    <row r="87" spans="2:3" ht="14.25">
      <c r="B87" s="54" t="s">
        <v>42</v>
      </c>
      <c r="C87" s="56"/>
    </row>
    <row r="88" spans="2:3" ht="14.25">
      <c r="B88" s="54" t="s">
        <v>43</v>
      </c>
      <c r="C88" s="56"/>
    </row>
    <row r="89" spans="2:3" ht="14.25">
      <c r="B89" s="54" t="s">
        <v>44</v>
      </c>
      <c r="C89" s="56"/>
    </row>
    <row r="90" spans="2:3" ht="14.25">
      <c r="B90" s="54" t="s">
        <v>45</v>
      </c>
      <c r="C90" s="56"/>
    </row>
    <row r="91" spans="2:3" ht="14.25">
      <c r="B91" s="54" t="s">
        <v>46</v>
      </c>
      <c r="C91" s="56"/>
    </row>
    <row r="92" spans="2:3" ht="14.25">
      <c r="B92" s="54" t="s">
        <v>47</v>
      </c>
      <c r="C92" s="56"/>
    </row>
    <row r="93" spans="2:3" ht="14.25">
      <c r="B93" s="54" t="s">
        <v>48</v>
      </c>
      <c r="C93" s="56"/>
    </row>
    <row r="94" spans="2:3" ht="14.25">
      <c r="B94" s="54" t="s">
        <v>49</v>
      </c>
      <c r="C94" s="56"/>
    </row>
    <row r="95" spans="2:3" ht="14.25">
      <c r="B95" s="54" t="s">
        <v>50</v>
      </c>
      <c r="C95" s="56"/>
    </row>
    <row r="96" spans="2:12" ht="14.25">
      <c r="B96" s="54" t="s">
        <v>51</v>
      </c>
      <c r="C96" s="56"/>
      <c r="L96" t="s">
        <v>62</v>
      </c>
    </row>
    <row r="97" spans="2:3" ht="12.75" customHeight="1">
      <c r="B97" s="54" t="s">
        <v>110</v>
      </c>
      <c r="C97" s="56"/>
    </row>
    <row r="100" spans="2:3" ht="14.25">
      <c r="B100" s="48" t="s">
        <v>68</v>
      </c>
      <c r="C100" s="48" t="s">
        <v>69</v>
      </c>
    </row>
    <row r="101" spans="2:5" ht="14.25">
      <c r="B101" s="23" t="s">
        <v>118</v>
      </c>
      <c r="C101" s="24">
        <v>1000</v>
      </c>
      <c r="D101" s="60"/>
      <c r="E101" s="61"/>
    </row>
    <row r="103" ht="14.25">
      <c r="B103" s="46" t="s">
        <v>70</v>
      </c>
    </row>
    <row r="104" spans="2:5" ht="14.25">
      <c r="B104" s="46" t="s">
        <v>108</v>
      </c>
      <c r="C104" s="46" t="s">
        <v>71</v>
      </c>
      <c r="D104" s="47" t="s">
        <v>112</v>
      </c>
      <c r="E104" s="46" t="s">
        <v>72</v>
      </c>
    </row>
    <row r="105" spans="2:5" ht="14.25">
      <c r="B105" s="57"/>
      <c r="C105" s="56"/>
      <c r="D105" s="56"/>
      <c r="E105" s="56">
        <f>C105*D105</f>
        <v>0</v>
      </c>
    </row>
    <row r="106" spans="2:5" ht="14.25">
      <c r="B106" s="57"/>
      <c r="C106" s="56"/>
      <c r="D106" s="56"/>
      <c r="E106" s="56">
        <f aca="true" t="shared" si="3" ref="E106:E113">C106*D106</f>
        <v>0</v>
      </c>
    </row>
    <row r="107" spans="2:5" ht="14.25">
      <c r="B107" s="57"/>
      <c r="C107" s="56"/>
      <c r="D107" s="56"/>
      <c r="E107" s="56">
        <f t="shared" si="3"/>
        <v>0</v>
      </c>
    </row>
    <row r="108" spans="2:5" ht="14.25">
      <c r="B108" s="57"/>
      <c r="C108" s="56"/>
      <c r="D108" s="56"/>
      <c r="E108" s="56">
        <f t="shared" si="3"/>
        <v>0</v>
      </c>
    </row>
    <row r="109" spans="2:5" ht="14.25">
      <c r="B109" s="57"/>
      <c r="C109" s="56"/>
      <c r="D109" s="56"/>
      <c r="E109" s="56">
        <f t="shared" si="3"/>
        <v>0</v>
      </c>
    </row>
    <row r="110" spans="2:5" ht="14.25">
      <c r="B110" s="57"/>
      <c r="C110" s="56"/>
      <c r="D110" s="56"/>
      <c r="E110" s="56">
        <f t="shared" si="3"/>
        <v>0</v>
      </c>
    </row>
    <row r="111" spans="2:5" ht="14.25">
      <c r="B111" s="57"/>
      <c r="C111" s="56"/>
      <c r="D111" s="56"/>
      <c r="E111" s="56">
        <f t="shared" si="3"/>
        <v>0</v>
      </c>
    </row>
    <row r="112" spans="2:5" ht="14.25">
      <c r="B112" s="57"/>
      <c r="C112" s="56"/>
      <c r="D112" s="56"/>
      <c r="E112" s="56">
        <f t="shared" si="3"/>
        <v>0</v>
      </c>
    </row>
    <row r="113" spans="2:5" ht="14.25">
      <c r="B113" s="57"/>
      <c r="C113" s="56"/>
      <c r="D113" s="56"/>
      <c r="E113" s="56">
        <f t="shared" si="3"/>
        <v>0</v>
      </c>
    </row>
    <row r="114" spans="2:5" ht="15">
      <c r="B114" s="120" t="s">
        <v>109</v>
      </c>
      <c r="C114" s="120"/>
      <c r="D114" s="120"/>
      <c r="E114" s="25">
        <f>SUM(E105:E113)</f>
        <v>0</v>
      </c>
    </row>
    <row r="117" spans="2:3" ht="14.25">
      <c r="B117" s="22" t="s">
        <v>113</v>
      </c>
      <c r="C117" s="58"/>
    </row>
  </sheetData>
  <sheetProtection/>
  <mergeCells count="211">
    <mergeCell ref="B114:D114"/>
    <mergeCell ref="B65:C65"/>
    <mergeCell ref="D65:F65"/>
    <mergeCell ref="G65:H65"/>
    <mergeCell ref="I65:J65"/>
    <mergeCell ref="F29:G29"/>
    <mergeCell ref="H29:I29"/>
    <mergeCell ref="B63:C63"/>
    <mergeCell ref="D63:F63"/>
    <mergeCell ref="G63:H63"/>
    <mergeCell ref="I63:J63"/>
    <mergeCell ref="B64:C64"/>
    <mergeCell ref="D64:F64"/>
    <mergeCell ref="G64:H64"/>
    <mergeCell ref="I64:J64"/>
    <mergeCell ref="B61:C61"/>
    <mergeCell ref="D61:F61"/>
    <mergeCell ref="G61:H61"/>
    <mergeCell ref="I61:J61"/>
    <mergeCell ref="B62:C62"/>
    <mergeCell ref="D62:F62"/>
    <mergeCell ref="G62:H62"/>
    <mergeCell ref="I62:J62"/>
    <mergeCell ref="B59:C59"/>
    <mergeCell ref="D59:F59"/>
    <mergeCell ref="G59:H59"/>
    <mergeCell ref="I59:J59"/>
    <mergeCell ref="B60:C60"/>
    <mergeCell ref="D60:F60"/>
    <mergeCell ref="G60:H60"/>
    <mergeCell ref="I60:J60"/>
    <mergeCell ref="B57:C57"/>
    <mergeCell ref="D57:F57"/>
    <mergeCell ref="G57:H57"/>
    <mergeCell ref="I57:J57"/>
    <mergeCell ref="B58:C58"/>
    <mergeCell ref="D58:F58"/>
    <mergeCell ref="G58:H58"/>
    <mergeCell ref="I58:J58"/>
    <mergeCell ref="B55:C55"/>
    <mergeCell ref="D55:F55"/>
    <mergeCell ref="G55:H55"/>
    <mergeCell ref="I55:J55"/>
    <mergeCell ref="B56:C56"/>
    <mergeCell ref="D56:F56"/>
    <mergeCell ref="G56:H56"/>
    <mergeCell ref="I56:J56"/>
    <mergeCell ref="B53:C53"/>
    <mergeCell ref="D53:F53"/>
    <mergeCell ref="G53:H53"/>
    <mergeCell ref="I53:J53"/>
    <mergeCell ref="B54:C54"/>
    <mergeCell ref="D54:F54"/>
    <mergeCell ref="G54:H54"/>
    <mergeCell ref="I54:J54"/>
    <mergeCell ref="B51:C51"/>
    <mergeCell ref="D51:F51"/>
    <mergeCell ref="G51:H51"/>
    <mergeCell ref="I51:J51"/>
    <mergeCell ref="B52:C52"/>
    <mergeCell ref="D52:F52"/>
    <mergeCell ref="G52:H52"/>
    <mergeCell ref="I52:J52"/>
    <mergeCell ref="B49:C49"/>
    <mergeCell ref="D49:F49"/>
    <mergeCell ref="G49:H49"/>
    <mergeCell ref="I49:J49"/>
    <mergeCell ref="B50:C50"/>
    <mergeCell ref="D50:F50"/>
    <mergeCell ref="G50:H50"/>
    <mergeCell ref="I50:J50"/>
    <mergeCell ref="B47:C47"/>
    <mergeCell ref="D47:F47"/>
    <mergeCell ref="G47:H47"/>
    <mergeCell ref="I47:J47"/>
    <mergeCell ref="B48:C48"/>
    <mergeCell ref="D48:F48"/>
    <mergeCell ref="G48:H48"/>
    <mergeCell ref="I48:J48"/>
    <mergeCell ref="B45:C45"/>
    <mergeCell ref="D45:F45"/>
    <mergeCell ref="G45:H45"/>
    <mergeCell ref="I45:J45"/>
    <mergeCell ref="B46:C46"/>
    <mergeCell ref="D46:F46"/>
    <mergeCell ref="G46:H46"/>
    <mergeCell ref="I46:J46"/>
    <mergeCell ref="B43:C43"/>
    <mergeCell ref="D43:F43"/>
    <mergeCell ref="G43:H43"/>
    <mergeCell ref="I43:J43"/>
    <mergeCell ref="B44:C44"/>
    <mergeCell ref="D44:F44"/>
    <mergeCell ref="G44:H44"/>
    <mergeCell ref="I44:J44"/>
    <mergeCell ref="B41:C41"/>
    <mergeCell ref="D41:F41"/>
    <mergeCell ref="G41:H41"/>
    <mergeCell ref="I41:J41"/>
    <mergeCell ref="B42:C42"/>
    <mergeCell ref="D42:F42"/>
    <mergeCell ref="G42:H42"/>
    <mergeCell ref="I42:J42"/>
    <mergeCell ref="B39:C39"/>
    <mergeCell ref="D39:F39"/>
    <mergeCell ref="G39:H39"/>
    <mergeCell ref="I39:J39"/>
    <mergeCell ref="B40:C40"/>
    <mergeCell ref="D40:F40"/>
    <mergeCell ref="G40:H40"/>
    <mergeCell ref="I40:J40"/>
    <mergeCell ref="B37:C37"/>
    <mergeCell ref="D37:F37"/>
    <mergeCell ref="G37:H37"/>
    <mergeCell ref="I37:J37"/>
    <mergeCell ref="B38:C38"/>
    <mergeCell ref="D38:F38"/>
    <mergeCell ref="G38:H38"/>
    <mergeCell ref="I38:J38"/>
    <mergeCell ref="B35:C35"/>
    <mergeCell ref="D35:F35"/>
    <mergeCell ref="G35:H35"/>
    <mergeCell ref="I35:J35"/>
    <mergeCell ref="B36:C36"/>
    <mergeCell ref="D36:F36"/>
    <mergeCell ref="G36:H36"/>
    <mergeCell ref="I36:J36"/>
    <mergeCell ref="B28:D28"/>
    <mergeCell ref="F28:G28"/>
    <mergeCell ref="H28:I28"/>
    <mergeCell ref="C32:J32"/>
    <mergeCell ref="C33:J33"/>
    <mergeCell ref="B34:C34"/>
    <mergeCell ref="D34:F34"/>
    <mergeCell ref="G34:H34"/>
    <mergeCell ref="I34:J34"/>
    <mergeCell ref="B26:D26"/>
    <mergeCell ref="F26:G26"/>
    <mergeCell ref="H26:I26"/>
    <mergeCell ref="B27:D27"/>
    <mergeCell ref="F27:G27"/>
    <mergeCell ref="H27:I27"/>
    <mergeCell ref="B24:D24"/>
    <mergeCell ref="F24:G24"/>
    <mergeCell ref="H24:I24"/>
    <mergeCell ref="B25:D25"/>
    <mergeCell ref="F25:G25"/>
    <mergeCell ref="H25:I25"/>
    <mergeCell ref="B22:D22"/>
    <mergeCell ref="F22:G22"/>
    <mergeCell ref="H22:I22"/>
    <mergeCell ref="B23:D23"/>
    <mergeCell ref="F23:G23"/>
    <mergeCell ref="H23:I23"/>
    <mergeCell ref="B20:D20"/>
    <mergeCell ref="F20:G20"/>
    <mergeCell ref="H20:I20"/>
    <mergeCell ref="B21:D21"/>
    <mergeCell ref="F21:G21"/>
    <mergeCell ref="H21:I21"/>
    <mergeCell ref="B18:D18"/>
    <mergeCell ref="F18:G18"/>
    <mergeCell ref="H18:I18"/>
    <mergeCell ref="B19:D19"/>
    <mergeCell ref="F19:G19"/>
    <mergeCell ref="H19:I19"/>
    <mergeCell ref="B16:D16"/>
    <mergeCell ref="F16:G16"/>
    <mergeCell ref="H16:I16"/>
    <mergeCell ref="B17:D17"/>
    <mergeCell ref="F17:G17"/>
    <mergeCell ref="H17:I17"/>
    <mergeCell ref="B9:D9"/>
    <mergeCell ref="F9:G9"/>
    <mergeCell ref="H9:I9"/>
    <mergeCell ref="B14:D14"/>
    <mergeCell ref="F14:G14"/>
    <mergeCell ref="H14:I14"/>
    <mergeCell ref="B15:D15"/>
    <mergeCell ref="F15:G15"/>
    <mergeCell ref="H15:I15"/>
    <mergeCell ref="B12:D12"/>
    <mergeCell ref="F12:G12"/>
    <mergeCell ref="H12:I12"/>
    <mergeCell ref="B13:D13"/>
    <mergeCell ref="F13:G13"/>
    <mergeCell ref="H13:I13"/>
    <mergeCell ref="D101:E101"/>
    <mergeCell ref="B6:D6"/>
    <mergeCell ref="F6:G6"/>
    <mergeCell ref="H6:I6"/>
    <mergeCell ref="B7:D7"/>
    <mergeCell ref="F7:G7"/>
    <mergeCell ref="H7:I7"/>
    <mergeCell ref="C2:J2"/>
    <mergeCell ref="C3:J3"/>
    <mergeCell ref="B4:D4"/>
    <mergeCell ref="F4:G4"/>
    <mergeCell ref="H4:I4"/>
    <mergeCell ref="B5:D5"/>
    <mergeCell ref="F5:G5"/>
    <mergeCell ref="H5:I5"/>
    <mergeCell ref="B10:D10"/>
    <mergeCell ref="F10:G10"/>
    <mergeCell ref="H10:I10"/>
    <mergeCell ref="B11:D11"/>
    <mergeCell ref="F11:G11"/>
    <mergeCell ref="H11:I11"/>
    <mergeCell ref="B8:D8"/>
    <mergeCell ref="F8:G8"/>
    <mergeCell ref="H8:I8"/>
  </mergeCells>
  <printOptions/>
  <pageMargins left="0.7086614173228347" right="0.7086614173228347" top="0.7480314960629921" bottom="0.7480314960629921" header="0.31496062992125984" footer="0.31496062992125984"/>
  <pageSetup fitToHeight="2" fitToWidth="2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40"/>
  <sheetViews>
    <sheetView zoomScale="80" zoomScaleNormal="80" zoomScalePageLayoutView="0" workbookViewId="0" topLeftCell="A21">
      <selection activeCell="F8" sqref="F8"/>
    </sheetView>
  </sheetViews>
  <sheetFormatPr defaultColWidth="8.796875" defaultRowHeight="14.25"/>
  <cols>
    <col min="2" max="2" width="52.3984375" style="0" customWidth="1"/>
    <col min="3" max="3" width="12.09765625" style="0" bestFit="1" customWidth="1"/>
    <col min="4" max="4" width="12.09765625" style="0" customWidth="1"/>
    <col min="5" max="5" width="10.8984375" style="0" bestFit="1" customWidth="1"/>
    <col min="6" max="6" width="13.5" style="0" bestFit="1" customWidth="1"/>
    <col min="7" max="8" width="11.5" style="0" bestFit="1" customWidth="1"/>
  </cols>
  <sheetData>
    <row r="4" spans="2:8" ht="14.25">
      <c r="B4" s="124" t="s">
        <v>73</v>
      </c>
      <c r="C4" s="124"/>
      <c r="D4" s="28"/>
      <c r="E4" s="28"/>
      <c r="F4" s="28"/>
      <c r="G4" s="28"/>
      <c r="H4" s="28"/>
    </row>
    <row r="5" spans="2:8" ht="14.25">
      <c r="B5" s="29"/>
      <c r="C5" s="28"/>
      <c r="D5" s="30"/>
      <c r="E5" s="30"/>
      <c r="F5" s="30"/>
      <c r="G5" s="30"/>
      <c r="H5" s="30"/>
    </row>
    <row r="6" spans="2:6" ht="14.25">
      <c r="B6" s="31" t="s">
        <v>74</v>
      </c>
      <c r="C6" s="32" t="s">
        <v>75</v>
      </c>
      <c r="D6" s="32">
        <v>2019</v>
      </c>
      <c r="E6" s="32">
        <v>2020</v>
      </c>
      <c r="F6" s="32">
        <v>2021</v>
      </c>
    </row>
    <row r="7" spans="2:6" ht="14.25">
      <c r="B7" s="33" t="s">
        <v>76</v>
      </c>
      <c r="C7" s="34"/>
      <c r="D7" s="42"/>
      <c r="E7" s="43"/>
      <c r="F7" s="43"/>
    </row>
    <row r="8" spans="2:6" ht="14.25">
      <c r="B8" s="35" t="s">
        <v>77</v>
      </c>
      <c r="C8" s="31" t="s">
        <v>78</v>
      </c>
      <c r="D8" s="40">
        <f>Arkusz1!D65</f>
        <v>5100</v>
      </c>
      <c r="E8" s="40">
        <f>Arkusz1!G65</f>
        <v>900</v>
      </c>
      <c r="F8" s="40">
        <f>Arkusz1!I65</f>
        <v>0</v>
      </c>
    </row>
    <row r="9" spans="2:6" ht="14.25">
      <c r="B9" s="35" t="s">
        <v>79</v>
      </c>
      <c r="C9" s="31" t="s">
        <v>78</v>
      </c>
      <c r="D9" s="40">
        <f>SUM(D10:D16)</f>
        <v>0</v>
      </c>
      <c r="E9" s="40">
        <f>SUM(E10:E16)</f>
        <v>0</v>
      </c>
      <c r="F9" s="40">
        <f>SUM(F10:F16)</f>
        <v>0</v>
      </c>
    </row>
    <row r="10" spans="2:6" ht="14.25">
      <c r="B10" s="36" t="s">
        <v>80</v>
      </c>
      <c r="C10" s="37" t="s">
        <v>78</v>
      </c>
      <c r="D10" s="41">
        <f>Arkusz1!D58</f>
        <v>0</v>
      </c>
      <c r="E10" s="41">
        <f>Arkusz1!G58</f>
        <v>0</v>
      </c>
      <c r="F10" s="41">
        <f>Arkusz1!I58</f>
        <v>0</v>
      </c>
    </row>
    <row r="11" spans="2:9" ht="14.25">
      <c r="B11" s="36" t="s">
        <v>81</v>
      </c>
      <c r="C11" s="37" t="s">
        <v>78</v>
      </c>
      <c r="D11" s="41"/>
      <c r="E11" s="41"/>
      <c r="F11" s="41"/>
      <c r="H11" s="17"/>
      <c r="I11" s="17"/>
    </row>
    <row r="12" spans="2:6" ht="14.25">
      <c r="B12" s="36" t="s">
        <v>82</v>
      </c>
      <c r="C12" s="37" t="s">
        <v>78</v>
      </c>
      <c r="D12" s="41"/>
      <c r="E12" s="41"/>
      <c r="F12" s="41"/>
    </row>
    <row r="13" spans="2:6" ht="14.25">
      <c r="B13" s="36" t="s">
        <v>83</v>
      </c>
      <c r="C13" s="37" t="s">
        <v>78</v>
      </c>
      <c r="D13" s="41"/>
      <c r="E13" s="41"/>
      <c r="F13" s="41"/>
    </row>
    <row r="14" spans="2:6" ht="24">
      <c r="B14" s="38" t="s">
        <v>84</v>
      </c>
      <c r="C14" s="37" t="s">
        <v>78</v>
      </c>
      <c r="D14" s="41"/>
      <c r="E14" s="41"/>
      <c r="F14" s="41"/>
    </row>
    <row r="15" spans="2:6" ht="14.25">
      <c r="B15" s="39" t="s">
        <v>85</v>
      </c>
      <c r="C15" s="37" t="s">
        <v>78</v>
      </c>
      <c r="D15" s="41"/>
      <c r="E15" s="41"/>
      <c r="F15" s="41"/>
    </row>
    <row r="16" spans="2:6" ht="14.25">
      <c r="B16" s="36" t="s">
        <v>86</v>
      </c>
      <c r="C16" s="37" t="s">
        <v>78</v>
      </c>
      <c r="D16" s="41"/>
      <c r="E16" s="41"/>
      <c r="F16" s="41"/>
    </row>
    <row r="17" spans="2:6" ht="14.25">
      <c r="B17" s="35" t="s">
        <v>87</v>
      </c>
      <c r="C17" s="31" t="s">
        <v>78</v>
      </c>
      <c r="D17" s="40">
        <f>D8+D9</f>
        <v>5100</v>
      </c>
      <c r="E17" s="40">
        <f>E8+E9</f>
        <v>900</v>
      </c>
      <c r="F17" s="40">
        <f>F8+F9</f>
        <v>0</v>
      </c>
    </row>
    <row r="18" spans="2:6" ht="14.25">
      <c r="B18" s="33" t="s">
        <v>88</v>
      </c>
      <c r="C18" s="34"/>
      <c r="D18" s="44"/>
      <c r="E18" s="45"/>
      <c r="F18" s="45"/>
    </row>
    <row r="19" spans="2:6" ht="14.25">
      <c r="B19" s="35" t="s">
        <v>89</v>
      </c>
      <c r="C19" s="31" t="s">
        <v>78</v>
      </c>
      <c r="D19" s="40">
        <f>SUM(D20:D21)</f>
        <v>0</v>
      </c>
      <c r="E19" s="40">
        <f>SUM(E20:E21)</f>
        <v>0</v>
      </c>
      <c r="F19" s="40">
        <f>SUM(F20:F21)</f>
        <v>0</v>
      </c>
    </row>
    <row r="20" spans="2:6" ht="14.25">
      <c r="B20" s="36" t="s">
        <v>90</v>
      </c>
      <c r="C20" s="37" t="s">
        <v>78</v>
      </c>
      <c r="D20" s="41"/>
      <c r="E20" s="41"/>
      <c r="F20" s="41"/>
    </row>
    <row r="21" spans="2:6" ht="14.25">
      <c r="B21" s="36" t="s">
        <v>91</v>
      </c>
      <c r="C21" s="37" t="s">
        <v>78</v>
      </c>
      <c r="D21" s="41"/>
      <c r="E21" s="41"/>
      <c r="F21" s="41"/>
    </row>
    <row r="22" spans="2:6" ht="14.25">
      <c r="B22" s="35" t="s">
        <v>92</v>
      </c>
      <c r="C22" s="31" t="s">
        <v>78</v>
      </c>
      <c r="D22" s="40">
        <f>SUM(D23:D24)</f>
        <v>0</v>
      </c>
      <c r="E22" s="40">
        <f>SUM(E23:E24)</f>
        <v>0</v>
      </c>
      <c r="F22" s="40">
        <f>SUM(F23:F24)</f>
        <v>0</v>
      </c>
    </row>
    <row r="23" spans="2:6" ht="14.25">
      <c r="B23" s="36" t="s">
        <v>93</v>
      </c>
      <c r="C23" s="37" t="s">
        <v>78</v>
      </c>
      <c r="D23" s="41">
        <f>Arkusz1!C71</f>
        <v>0</v>
      </c>
      <c r="E23" s="41"/>
      <c r="F23" s="41"/>
    </row>
    <row r="24" spans="2:6" ht="14.25">
      <c r="B24" s="36" t="s">
        <v>91</v>
      </c>
      <c r="C24" s="37" t="s">
        <v>78</v>
      </c>
      <c r="D24" s="41"/>
      <c r="E24" s="41"/>
      <c r="F24" s="41"/>
    </row>
    <row r="25" spans="2:6" ht="14.25">
      <c r="B25" s="35" t="s">
        <v>94</v>
      </c>
      <c r="C25" s="31" t="s">
        <v>78</v>
      </c>
      <c r="D25" s="40">
        <f>D19-D22</f>
        <v>0</v>
      </c>
      <c r="E25" s="40">
        <f>E19-E22</f>
        <v>0</v>
      </c>
      <c r="F25" s="40">
        <f>F19-F22</f>
        <v>0</v>
      </c>
    </row>
    <row r="26" spans="2:6" ht="14.25">
      <c r="B26" s="33" t="s">
        <v>95</v>
      </c>
      <c r="C26" s="34"/>
      <c r="D26" s="44"/>
      <c r="E26" s="45"/>
      <c r="F26" s="45"/>
    </row>
    <row r="27" spans="2:6" ht="14.25">
      <c r="B27" s="35" t="s">
        <v>89</v>
      </c>
      <c r="C27" s="31" t="s">
        <v>78</v>
      </c>
      <c r="D27" s="40">
        <f>SUM(D28:D31)</f>
        <v>0</v>
      </c>
      <c r="E27" s="40">
        <f>SUM(E28:E31)</f>
        <v>0</v>
      </c>
      <c r="F27" s="40">
        <f>SUM(F28:F31)</f>
        <v>0</v>
      </c>
    </row>
    <row r="28" spans="2:6" ht="14.25">
      <c r="B28" s="36" t="s">
        <v>96</v>
      </c>
      <c r="C28" s="37" t="s">
        <v>78</v>
      </c>
      <c r="D28" s="41"/>
      <c r="E28" s="41"/>
      <c r="F28" s="41"/>
    </row>
    <row r="29" spans="2:6" ht="14.25">
      <c r="B29" s="36" t="s">
        <v>97</v>
      </c>
      <c r="C29" s="37" t="s">
        <v>78</v>
      </c>
      <c r="D29" s="41">
        <f>Arkusz1!C71</f>
        <v>0</v>
      </c>
      <c r="E29" s="41"/>
      <c r="F29" s="41"/>
    </row>
    <row r="30" spans="2:6" ht="14.25">
      <c r="B30" s="36" t="s">
        <v>107</v>
      </c>
      <c r="C30" s="37" t="s">
        <v>78</v>
      </c>
      <c r="D30" s="41"/>
      <c r="E30" s="41"/>
      <c r="F30" s="41"/>
    </row>
    <row r="31" spans="2:6" ht="14.25">
      <c r="B31" s="36" t="s">
        <v>98</v>
      </c>
      <c r="C31" s="37" t="s">
        <v>78</v>
      </c>
      <c r="D31" s="41"/>
      <c r="E31" s="41"/>
      <c r="F31" s="41"/>
    </row>
    <row r="32" spans="2:6" ht="14.25">
      <c r="B32" s="35" t="s">
        <v>92</v>
      </c>
      <c r="C32" s="31" t="s">
        <v>78</v>
      </c>
      <c r="D32" s="40">
        <f>SUM(D33:D35)</f>
        <v>3060</v>
      </c>
      <c r="E32" s="40">
        <f>SUM(E33:E35)</f>
        <v>540</v>
      </c>
      <c r="F32" s="40">
        <f>SUM(F33:F35)</f>
        <v>0</v>
      </c>
    </row>
    <row r="33" spans="2:6" ht="14.25">
      <c r="B33" s="36" t="s">
        <v>99</v>
      </c>
      <c r="C33" s="37" t="s">
        <v>78</v>
      </c>
      <c r="D33" s="41"/>
      <c r="E33" s="41"/>
      <c r="F33" s="41"/>
    </row>
    <row r="34" spans="2:6" ht="14.25">
      <c r="B34" s="36" t="s">
        <v>100</v>
      </c>
      <c r="C34" s="37" t="s">
        <v>78</v>
      </c>
      <c r="D34" s="41">
        <f>Arkusz1!D65-Arkusz1!F74</f>
        <v>3060</v>
      </c>
      <c r="E34" s="41">
        <f>Arkusz1!G65-Arkusz1!H74</f>
        <v>540</v>
      </c>
      <c r="F34" s="41">
        <f>Arkusz1!I65-Arkusz1!J74</f>
        <v>0</v>
      </c>
    </row>
    <row r="35" spans="2:6" ht="14.25">
      <c r="B35" s="36" t="s">
        <v>101</v>
      </c>
      <c r="C35" s="37" t="s">
        <v>78</v>
      </c>
      <c r="D35" s="41"/>
      <c r="E35" s="41"/>
      <c r="F35" s="41"/>
    </row>
    <row r="36" spans="2:6" ht="14.25">
      <c r="B36" s="35" t="s">
        <v>102</v>
      </c>
      <c r="C36" s="31" t="s">
        <v>78</v>
      </c>
      <c r="D36" s="40">
        <f>D27-D32</f>
        <v>-3060</v>
      </c>
      <c r="E36" s="40">
        <f>E27-E32</f>
        <v>-540</v>
      </c>
      <c r="F36" s="40">
        <f>F27-F32</f>
        <v>0</v>
      </c>
    </row>
    <row r="37" spans="2:6" ht="14.25">
      <c r="B37" s="35" t="s">
        <v>103</v>
      </c>
      <c r="C37" s="31" t="s">
        <v>78</v>
      </c>
      <c r="D37" s="40">
        <f>D17+D25+D36</f>
        <v>2040</v>
      </c>
      <c r="E37" s="40">
        <f>E17+E25+E36</f>
        <v>360</v>
      </c>
      <c r="F37" s="40">
        <f>F17+F25+F36</f>
        <v>0</v>
      </c>
    </row>
    <row r="38" spans="2:6" ht="14.25">
      <c r="B38" s="35" t="s">
        <v>104</v>
      </c>
      <c r="C38" s="31" t="s">
        <v>78</v>
      </c>
      <c r="D38" s="41">
        <v>0</v>
      </c>
      <c r="E38" s="41">
        <v>0</v>
      </c>
      <c r="F38" s="41">
        <v>0</v>
      </c>
    </row>
    <row r="39" spans="2:6" ht="14.25">
      <c r="B39" s="35" t="s">
        <v>105</v>
      </c>
      <c r="C39" s="31" t="s">
        <v>78</v>
      </c>
      <c r="D39" s="40">
        <f>Arkusz1!C117</f>
        <v>0</v>
      </c>
      <c r="E39" s="40">
        <f>D40</f>
        <v>2040</v>
      </c>
      <c r="F39" s="40">
        <f>E40</f>
        <v>2400</v>
      </c>
    </row>
    <row r="40" spans="2:6" ht="14.25">
      <c r="B40" s="35" t="s">
        <v>106</v>
      </c>
      <c r="C40" s="31" t="s">
        <v>78</v>
      </c>
      <c r="D40" s="40">
        <f>D39+D37</f>
        <v>2040</v>
      </c>
      <c r="E40" s="40">
        <f>E39+E37</f>
        <v>2400</v>
      </c>
      <c r="F40" s="40">
        <f>F39+F37</f>
        <v>2400</v>
      </c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</dc:creator>
  <cp:keywords/>
  <dc:description/>
  <cp:lastModifiedBy>INTEGRATIO</cp:lastModifiedBy>
  <cp:lastPrinted>2014-08-13T11:13:57Z</cp:lastPrinted>
  <dcterms:created xsi:type="dcterms:W3CDTF">2014-07-30T12:44:09Z</dcterms:created>
  <dcterms:modified xsi:type="dcterms:W3CDTF">2020-03-16T13:17:14Z</dcterms:modified>
  <cp:category/>
  <cp:version/>
  <cp:contentType/>
  <cp:contentStatus/>
</cp:coreProperties>
</file>